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7555" windowHeight="14610" firstSheet="3" activeTab="5"/>
  </bookViews>
  <sheets>
    <sheet name="D700_Raw" sheetId="1" r:id="rId1"/>
    <sheet name="CC_Spectral_Reflectance" sheetId="2" r:id="rId2"/>
    <sheet name="rgb_ColorMatch" sheetId="3" r:id="rId3"/>
    <sheet name="Illuminants" sheetId="4" r:id="rId4"/>
    <sheet name="D Illm Vectors" sheetId="5" r:id="rId5"/>
    <sheet name="Led Data" sheetId="6" r:id="rId6"/>
    <sheet name="Wavelength sRGB" sheetId="7" r:id="rId7"/>
  </sheets>
  <calcPr calcId="125725"/>
</workbook>
</file>

<file path=xl/calcChain.xml><?xml version="1.0" encoding="utf-8"?>
<calcChain xmlns="http://schemas.openxmlformats.org/spreadsheetml/2006/main">
  <c r="I6" i="7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"/>
  <c r="I4"/>
  <c r="I5"/>
  <c r="I2"/>
  <c r="I31" i="5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19"/>
  <c r="I20"/>
  <c r="I21"/>
  <c r="I22"/>
  <c r="I23"/>
  <c r="I24"/>
  <c r="I25"/>
  <c r="I26"/>
  <c r="I27"/>
  <c r="I28"/>
  <c r="I29"/>
  <c r="I30"/>
  <c r="I18"/>
  <c r="L19" i="4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18"/>
  <c r="H2" i="3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1"/>
  <c r="M38" i="4"/>
  <c r="J35" i="7"/>
  <c r="L18"/>
  <c r="N26" i="4"/>
  <c r="I8" i="3"/>
  <c r="N44" i="4"/>
  <c r="K25" i="3"/>
  <c r="L10"/>
  <c r="P36" i="4"/>
  <c r="Q24"/>
  <c r="M27" i="5"/>
  <c r="Q29" i="4"/>
  <c r="L42" i="5"/>
  <c r="N35" i="4"/>
  <c r="J32" i="7"/>
  <c r="K7" i="3"/>
  <c r="J9"/>
  <c r="R45" i="4"/>
  <c r="O34"/>
  <c r="M23"/>
  <c r="N48"/>
  <c r="L40" i="5"/>
  <c r="K36" i="7"/>
  <c r="L30" i="3"/>
  <c r="K3"/>
  <c r="L27" i="7"/>
  <c r="L16" i="3"/>
  <c r="J36"/>
  <c r="S49" i="4"/>
  <c r="J8" i="7"/>
  <c r="M18" i="4"/>
  <c r="M16" i="7"/>
  <c r="J43" i="5"/>
  <c r="S25" i="4"/>
  <c r="K22" i="3"/>
  <c r="K10"/>
  <c r="R48" i="4"/>
  <c r="K24" i="5"/>
  <c r="L20" i="3"/>
  <c r="K23" i="5"/>
  <c r="L2" i="3"/>
  <c r="J33"/>
  <c r="M27" i="7"/>
  <c r="Q45" i="4"/>
  <c r="O29"/>
  <c r="P17"/>
  <c r="M43" i="5"/>
  <c r="J4" i="7"/>
  <c r="I36" i="3"/>
  <c r="M45" i="5"/>
  <c r="M11" i="7"/>
  <c r="K51" i="5"/>
  <c r="Q49" i="4"/>
  <c r="L6" i="7"/>
  <c r="J35" i="3"/>
  <c r="M47" i="4"/>
  <c r="K19" i="3"/>
  <c r="J37" i="5"/>
  <c r="L15" i="7"/>
  <c r="J25" i="5"/>
  <c r="M51"/>
  <c r="J23"/>
  <c r="M28" i="7"/>
  <c r="R44" i="4"/>
  <c r="K39" i="5"/>
  <c r="Q20" i="4"/>
  <c r="M39" i="5"/>
  <c r="J15" i="7"/>
  <c r="J9"/>
  <c r="I25" i="3"/>
  <c r="L39" i="5"/>
  <c r="K4" i="3"/>
  <c r="Q47" i="4"/>
  <c r="L7" i="7"/>
  <c r="O33" i="4"/>
  <c r="S37"/>
  <c r="J40" i="5"/>
  <c r="K19"/>
  <c r="M32" i="7"/>
  <c r="R23" i="4"/>
  <c r="R19"/>
  <c r="O20"/>
  <c r="J27" i="5"/>
  <c r="N20" i="4"/>
  <c r="L23" i="7"/>
  <c r="P25" i="4"/>
  <c r="M18" i="5"/>
  <c r="P46" i="4"/>
  <c r="L13" i="3"/>
  <c r="O48" i="4"/>
  <c r="K35" i="7"/>
  <c r="J32" i="3"/>
  <c r="J14" i="7"/>
  <c r="S38" i="4"/>
  <c r="I14" i="3"/>
  <c r="M33" i="4"/>
  <c r="I17" i="3"/>
  <c r="O39" i="4"/>
  <c r="O21"/>
  <c r="J37" i="7"/>
  <c r="L27" i="3"/>
  <c r="J35" i="5"/>
  <c r="J21" i="7"/>
  <c r="L21"/>
  <c r="L49" i="5"/>
  <c r="J27" i="7"/>
  <c r="M49" i="5"/>
  <c r="R35" i="4"/>
  <c r="Q40"/>
  <c r="K45" i="5"/>
  <c r="K29" i="7"/>
  <c r="M45" i="4"/>
  <c r="P48"/>
  <c r="R50"/>
  <c r="J33" i="7"/>
  <c r="N39" i="4"/>
  <c r="P38"/>
  <c r="Q52"/>
  <c r="N42"/>
  <c r="S52"/>
  <c r="K18" i="3"/>
  <c r="R29" i="4"/>
  <c r="K33" i="7"/>
  <c r="R33" i="4"/>
  <c r="J11" i="3"/>
  <c r="O47" i="4"/>
  <c r="J24" i="3"/>
  <c r="M42" i="4"/>
  <c r="R42"/>
  <c r="I30" i="3"/>
  <c r="M51" i="4"/>
  <c r="K20" i="5"/>
  <c r="R20" i="4"/>
  <c r="J26" i="7"/>
  <c r="K21" i="3"/>
  <c r="L17"/>
  <c r="J10" i="7"/>
  <c r="R43" i="4"/>
  <c r="I5" i="3"/>
  <c r="S17" i="4"/>
  <c r="M52"/>
  <c r="J45" i="5"/>
  <c r="Q41" i="4"/>
  <c r="Q37"/>
  <c r="L25" i="7"/>
  <c r="R37" i="4"/>
  <c r="M40" i="5"/>
  <c r="K20" i="7"/>
  <c r="M50" i="4"/>
  <c r="L1" i="3"/>
  <c r="J21"/>
  <c r="P39" i="4"/>
  <c r="L29" i="3"/>
  <c r="M48" i="4"/>
  <c r="I15" i="3"/>
  <c r="K4" i="7"/>
  <c r="L22" i="3"/>
  <c r="J47" i="5"/>
  <c r="M9" i="7"/>
  <c r="J15" i="3"/>
  <c r="S29" i="4"/>
  <c r="R46"/>
  <c r="K50" i="5"/>
  <c r="J31" i="3"/>
  <c r="P23" i="4"/>
  <c r="Q23"/>
  <c r="K1" i="3"/>
  <c r="I24"/>
  <c r="L11" i="7"/>
  <c r="L33"/>
  <c r="L32" i="5"/>
  <c r="M30" i="4"/>
  <c r="J24" i="7"/>
  <c r="M34" i="4"/>
  <c r="J31" i="7"/>
  <c r="O17" i="4"/>
  <c r="J28" i="7"/>
  <c r="R31" i="4"/>
  <c r="K29" i="5"/>
  <c r="S47" i="4"/>
  <c r="J36" i="5"/>
  <c r="J2" i="3"/>
  <c r="L32" i="7"/>
  <c r="N17" i="4"/>
  <c r="J12" i="7"/>
  <c r="K27"/>
  <c r="Q25" i="4"/>
  <c r="M20" i="7"/>
  <c r="J34" i="5"/>
  <c r="J28"/>
  <c r="K33"/>
  <c r="L3" i="3"/>
  <c r="L35" i="5"/>
  <c r="K11" i="7"/>
  <c r="J52" i="5"/>
  <c r="N52" i="4"/>
  <c r="L24" i="5"/>
  <c r="K21"/>
  <c r="L38"/>
  <c r="J12" i="3"/>
  <c r="L4"/>
  <c r="K15"/>
  <c r="K25" i="5"/>
  <c r="M47"/>
  <c r="S34" i="4"/>
  <c r="P51"/>
  <c r="M53" i="5"/>
  <c r="J50"/>
  <c r="L14" i="3"/>
  <c r="M18" i="7"/>
  <c r="M37" i="4"/>
  <c r="R53"/>
  <c r="K31" i="3"/>
  <c r="K16"/>
  <c r="O49" i="4"/>
  <c r="M24"/>
  <c r="K5" i="7"/>
  <c r="J28" i="3"/>
  <c r="J39" i="5"/>
  <c r="J13" i="7"/>
  <c r="N25" i="4"/>
  <c r="I21" i="3"/>
  <c r="L26"/>
  <c r="K12"/>
  <c r="K32" i="7"/>
  <c r="L26" i="5"/>
  <c r="L36" i="7"/>
  <c r="O51" i="4"/>
  <c r="I27" i="3"/>
  <c r="K31" i="7"/>
  <c r="K21"/>
  <c r="S26" i="4"/>
  <c r="S27"/>
  <c r="K29" i="3"/>
  <c r="S50" i="4"/>
  <c r="M10" i="7"/>
  <c r="Q19" i="4"/>
  <c r="K15" i="7"/>
  <c r="L12" i="3"/>
  <c r="P50" i="4"/>
  <c r="M21"/>
  <c r="P35"/>
  <c r="R22"/>
  <c r="S35"/>
  <c r="J20" i="7"/>
  <c r="J18" i="5"/>
  <c r="Q27" i="4"/>
  <c r="S48"/>
  <c r="R21"/>
  <c r="J27" i="3"/>
  <c r="R28" i="4"/>
  <c r="O18"/>
  <c r="L33" i="5"/>
  <c r="O41" i="4"/>
  <c r="J42" i="5"/>
  <c r="P20" i="4"/>
  <c r="R47"/>
  <c r="L25" i="5"/>
  <c r="K18"/>
  <c r="S24" i="4"/>
  <c r="J17" i="7"/>
  <c r="J19"/>
  <c r="P22" i="4"/>
  <c r="K36" i="3"/>
  <c r="J5"/>
  <c r="M46" i="4"/>
  <c r="N23"/>
  <c r="L17" i="7"/>
  <c r="M36"/>
  <c r="P41" i="4"/>
  <c r="Q32"/>
  <c r="P26"/>
  <c r="O42"/>
  <c r="K11" i="3"/>
  <c r="J16" i="7"/>
  <c r="M40" i="4"/>
  <c r="Q51"/>
  <c r="M2" i="7"/>
  <c r="O44" i="4"/>
  <c r="S44"/>
  <c r="O53"/>
  <c r="M52" i="5"/>
  <c r="M26" i="4"/>
  <c r="L44" i="5"/>
  <c r="K35" i="3"/>
  <c r="K22" i="7"/>
  <c r="I23" i="3"/>
  <c r="K44" i="5"/>
  <c r="O38" i="4"/>
  <c r="N51"/>
  <c r="J6" i="7"/>
  <c r="O50" i="4"/>
  <c r="K27" i="5"/>
  <c r="K13" i="7"/>
  <c r="Q50" i="4"/>
  <c r="I12" i="3"/>
  <c r="S21" i="4"/>
  <c r="L26" i="7"/>
  <c r="S20" i="4"/>
  <c r="K47" i="5"/>
  <c r="K43"/>
  <c r="J23" i="7"/>
  <c r="I9" i="3"/>
  <c r="R40" i="4"/>
  <c r="J31" i="5"/>
  <c r="S33" i="4"/>
  <c r="I18" i="3"/>
  <c r="L31" i="7"/>
  <c r="S30" i="4"/>
  <c r="M31"/>
  <c r="K26" i="7"/>
  <c r="J19" i="3"/>
  <c r="L24" i="7"/>
  <c r="K26" i="3"/>
  <c r="M50" i="5"/>
  <c r="K34" i="3"/>
  <c r="O40" i="4"/>
  <c r="R30"/>
  <c r="K10" i="7"/>
  <c r="J18" i="3"/>
  <c r="O23" i="4"/>
  <c r="M4" i="7"/>
  <c r="P34" i="4"/>
  <c r="K3" i="7"/>
  <c r="K9" i="3"/>
  <c r="K2"/>
  <c r="M53" i="4"/>
  <c r="Q44"/>
  <c r="O27"/>
  <c r="K20" i="3"/>
  <c r="M26" i="5"/>
  <c r="P21" i="4"/>
  <c r="L18" i="5"/>
  <c r="M22" i="4"/>
  <c r="M48" i="5"/>
  <c r="M17" i="4"/>
  <c r="K53" i="5"/>
  <c r="L13" i="7"/>
  <c r="L25" i="3"/>
  <c r="S19" i="4"/>
  <c r="M33" i="5"/>
  <c r="M26" i="7"/>
  <c r="M21" i="5"/>
  <c r="L21" i="3"/>
  <c r="Q36" i="4"/>
  <c r="I29" i="3"/>
  <c r="L8"/>
  <c r="R32" i="4"/>
  <c r="R41"/>
  <c r="J21" i="5"/>
  <c r="M35"/>
  <c r="L36" i="3"/>
  <c r="K18" i="7"/>
  <c r="N38" i="4"/>
  <c r="I31" i="3"/>
  <c r="M36" i="5"/>
  <c r="P45" i="4"/>
  <c r="M30" i="5"/>
  <c r="L28" i="7"/>
  <c r="J29" i="5"/>
  <c r="L37" i="7"/>
  <c r="N19" i="4"/>
  <c r="Q18"/>
  <c r="M31" i="7"/>
  <c r="J24" i="5"/>
  <c r="N40" i="4"/>
  <c r="L29" i="5"/>
  <c r="J22" i="3"/>
  <c r="O22" i="4"/>
  <c r="K7" i="7"/>
  <c r="L48" i="5"/>
  <c r="K16" i="7"/>
  <c r="J1" i="3"/>
  <c r="L7"/>
  <c r="L10" i="7"/>
  <c r="P32" i="4"/>
  <c r="J4" i="3"/>
  <c r="K24"/>
  <c r="J26"/>
  <c r="P28" i="4"/>
  <c r="M25"/>
  <c r="J10" i="3"/>
  <c r="S32" i="4"/>
  <c r="L22" i="5"/>
  <c r="I34" i="3"/>
  <c r="L33"/>
  <c r="L14" i="7"/>
  <c r="O24" i="4"/>
  <c r="M42" i="5"/>
  <c r="L8" i="7"/>
  <c r="J33" i="5"/>
  <c r="N45" i="4"/>
  <c r="J46" i="5"/>
  <c r="K35"/>
  <c r="J20" i="3"/>
  <c r="K38" i="5"/>
  <c r="M24"/>
  <c r="K28" i="7"/>
  <c r="K13" i="3"/>
  <c r="S42" i="4"/>
  <c r="Q43"/>
  <c r="I20" i="3"/>
  <c r="L36" i="5"/>
  <c r="L35" i="7"/>
  <c r="P47" i="4"/>
  <c r="L51" i="5"/>
  <c r="N49" i="4"/>
  <c r="K34" i="5"/>
  <c r="M6" i="7"/>
  <c r="S39" i="4"/>
  <c r="S53"/>
  <c r="R25"/>
  <c r="O31"/>
  <c r="L9" i="3"/>
  <c r="K14" i="7"/>
  <c r="M28" i="4"/>
  <c r="M22" i="5"/>
  <c r="M34" i="7"/>
  <c r="I3" i="3"/>
  <c r="S28" i="4"/>
  <c r="I32" i="3"/>
  <c r="J30" i="7"/>
  <c r="M32" i="4"/>
  <c r="K25" i="7"/>
  <c r="O37" i="4"/>
  <c r="I4" i="3"/>
  <c r="N43" i="4"/>
  <c r="L50" i="5"/>
  <c r="N32" i="4"/>
  <c r="S46"/>
  <c r="O19"/>
  <c r="I7" i="3"/>
  <c r="L27" i="5"/>
  <c r="I22" i="3"/>
  <c r="M46" i="5"/>
  <c r="M44" i="4"/>
  <c r="K32" i="5"/>
  <c r="S23" i="4"/>
  <c r="R18"/>
  <c r="K33" i="3"/>
  <c r="L19" i="5"/>
  <c r="O46" i="4"/>
  <c r="Q28"/>
  <c r="N33"/>
  <c r="J51" i="5"/>
  <c r="M13" i="7"/>
  <c r="L43" i="5"/>
  <c r="L46"/>
  <c r="L5" i="7"/>
  <c r="J30" i="3"/>
  <c r="O52" i="4"/>
  <c r="N34"/>
  <c r="L31" i="3"/>
  <c r="Q17" i="4"/>
  <c r="I35" i="3"/>
  <c r="O32" i="4"/>
  <c r="S36"/>
  <c r="J26" i="5"/>
  <c r="L45"/>
  <c r="N30" i="4"/>
  <c r="I33" i="3"/>
  <c r="R24" i="4"/>
  <c r="I19" i="3"/>
  <c r="M14" i="7"/>
  <c r="J22" i="5"/>
  <c r="M27" i="4"/>
  <c r="K6" i="7"/>
  <c r="J34"/>
  <c r="L41" i="5"/>
  <c r="M23"/>
  <c r="L19" i="7"/>
  <c r="Q26" i="4"/>
  <c r="J30" i="5"/>
  <c r="O35" i="4"/>
  <c r="L4" i="7"/>
  <c r="L53" i="5"/>
  <c r="L16" i="7"/>
  <c r="K17"/>
  <c r="J3"/>
  <c r="J3" i="3"/>
  <c r="K36" i="5"/>
  <c r="L30" i="7"/>
  <c r="P27" i="4"/>
  <c r="Q34"/>
  <c r="J16" i="3"/>
  <c r="M29" i="5"/>
  <c r="K37" i="7"/>
  <c r="N31" i="4"/>
  <c r="R51"/>
  <c r="M17" i="7"/>
  <c r="K46" i="5"/>
  <c r="N46" i="4"/>
  <c r="K9" i="7"/>
  <c r="R49" i="4"/>
  <c r="O36"/>
  <c r="J25" i="7"/>
  <c r="J6" i="3"/>
  <c r="M15" i="7"/>
  <c r="R52" i="4"/>
  <c r="M19"/>
  <c r="K5" i="3"/>
  <c r="Q22" i="4"/>
  <c r="P24"/>
  <c r="J17" i="3"/>
  <c r="K6"/>
  <c r="L6"/>
  <c r="Q30" i="4"/>
  <c r="L34" i="3"/>
  <c r="K30" i="5"/>
  <c r="K37"/>
  <c r="L35" i="3"/>
  <c r="R34" i="4"/>
  <c r="M43"/>
  <c r="M3" i="7"/>
  <c r="L20" i="5"/>
  <c r="J7" i="3"/>
  <c r="N28" i="4"/>
  <c r="R27"/>
  <c r="L47" i="5"/>
  <c r="P31" i="4"/>
  <c r="M44" i="5"/>
  <c r="Q42" i="4"/>
  <c r="L18" i="3"/>
  <c r="K40" i="5"/>
  <c r="K12" i="7"/>
  <c r="Q48" i="4"/>
  <c r="P52"/>
  <c r="M24" i="7"/>
  <c r="M41" i="5"/>
  <c r="S41" i="4"/>
  <c r="O45"/>
  <c r="M20" i="5"/>
  <c r="P49" i="4"/>
  <c r="P44"/>
  <c r="R38"/>
  <c r="L24" i="3"/>
  <c r="L34" i="7"/>
  <c r="O28" i="4"/>
  <c r="L3" i="7"/>
  <c r="J49" i="5"/>
  <c r="J29" i="7"/>
  <c r="J25" i="3"/>
  <c r="M23" i="7"/>
  <c r="L34" i="5"/>
  <c r="N22" i="4"/>
  <c r="M25" i="7"/>
  <c r="P33" i="4"/>
  <c r="I6" i="3"/>
  <c r="L2" i="7"/>
  <c r="J32" i="5"/>
  <c r="M7" i="7"/>
  <c r="K26" i="5"/>
  <c r="K28" i="3"/>
  <c r="Q31" i="4"/>
  <c r="M49"/>
  <c r="L31" i="5"/>
  <c r="K30" i="3"/>
  <c r="O25" i="4"/>
  <c r="J7" i="7"/>
  <c r="P37" i="4"/>
  <c r="M12" i="7"/>
  <c r="R36" i="4"/>
  <c r="J29" i="3"/>
  <c r="L28" i="5"/>
  <c r="J23" i="3"/>
  <c r="L5"/>
  <c r="S31" i="4"/>
  <c r="J48" i="5"/>
  <c r="L19" i="3"/>
  <c r="K19" i="7"/>
  <c r="M30"/>
  <c r="Q46" i="4"/>
  <c r="K17" i="3"/>
  <c r="M25" i="5"/>
  <c r="J18" i="7"/>
  <c r="K22" i="5"/>
  <c r="L32" i="3"/>
  <c r="K49" i="5"/>
  <c r="I10" i="3"/>
  <c r="L15"/>
  <c r="L23"/>
  <c r="L9" i="7"/>
  <c r="I26" i="3"/>
  <c r="N18" i="4"/>
  <c r="N27"/>
  <c r="M22" i="7"/>
  <c r="K24"/>
  <c r="M31" i="5"/>
  <c r="S18" i="4"/>
  <c r="J5" i="7"/>
  <c r="J34" i="3"/>
  <c r="Q53" i="4"/>
  <c r="N53"/>
  <c r="N21"/>
  <c r="K8" i="7"/>
  <c r="K14" i="3"/>
  <c r="L12" i="7"/>
  <c r="Q21" i="4"/>
  <c r="J14" i="3"/>
  <c r="I28"/>
  <c r="K48" i="5"/>
  <c r="I16" i="3"/>
  <c r="O30" i="4"/>
  <c r="K2" i="7"/>
  <c r="S40" i="4"/>
  <c r="N24"/>
  <c r="N41"/>
  <c r="K32" i="3"/>
  <c r="O26" i="4"/>
  <c r="I13" i="3"/>
  <c r="M32" i="5"/>
  <c r="O43" i="4"/>
  <c r="R39"/>
  <c r="L22" i="7"/>
  <c r="K23"/>
  <c r="P42" i="4"/>
  <c r="S51"/>
  <c r="J38" i="5"/>
  <c r="Q38" i="4"/>
  <c r="K23" i="3"/>
  <c r="I1"/>
  <c r="J20" i="5"/>
  <c r="L37"/>
  <c r="K8" i="3"/>
  <c r="P40" i="4"/>
  <c r="J8" i="3"/>
  <c r="K52" i="5"/>
  <c r="M37" i="7"/>
  <c r="M35"/>
  <c r="I11" i="3"/>
  <c r="L11"/>
  <c r="M29" i="7"/>
  <c r="P18" i="4"/>
  <c r="M5" i="7"/>
  <c r="M35" i="4"/>
  <c r="M37" i="5"/>
  <c r="S45" i="4"/>
  <c r="P29"/>
  <c r="M38" i="5"/>
  <c r="K34" i="7"/>
  <c r="K27" i="3"/>
  <c r="M39" i="4"/>
  <c r="P19"/>
  <c r="K28" i="5"/>
  <c r="M34"/>
  <c r="M19"/>
  <c r="J13" i="3"/>
  <c r="P30" i="4"/>
  <c r="J53" i="5"/>
  <c r="J41"/>
  <c r="M29" i="4"/>
  <c r="L23" i="5"/>
  <c r="K42"/>
  <c r="S22" i="4"/>
  <c r="K41" i="5"/>
  <c r="Q35" i="4"/>
  <c r="K31" i="5"/>
  <c r="L30"/>
  <c r="L21"/>
  <c r="K30" i="7"/>
  <c r="J11"/>
  <c r="Q33" i="4"/>
  <c r="J2" i="7"/>
  <c r="P43" i="4"/>
  <c r="I2" i="3"/>
  <c r="J22" i="7"/>
  <c r="R17" i="4"/>
  <c r="N50"/>
  <c r="M36"/>
  <c r="M41"/>
  <c r="M8" i="7"/>
  <c r="L20"/>
  <c r="Q39" i="4"/>
  <c r="L29" i="7"/>
  <c r="N29" i="4"/>
  <c r="M33" i="7"/>
  <c r="N47" i="4"/>
  <c r="L28" i="3"/>
  <c r="J36" i="7"/>
  <c r="M28" i="5"/>
  <c r="M21" i="7"/>
  <c r="M19"/>
  <c r="J44" i="5"/>
  <c r="L52"/>
  <c r="P53" i="4"/>
  <c r="N37"/>
  <c r="J19" i="5"/>
  <c r="M20" i="4"/>
  <c r="S43"/>
  <c r="R26"/>
  <c r="N36"/>
</calcChain>
</file>

<file path=xl/sharedStrings.xml><?xml version="1.0" encoding="utf-8"?>
<sst xmlns="http://schemas.openxmlformats.org/spreadsheetml/2006/main" count="186" uniqueCount="171">
  <si>
    <t>Id</t>
  </si>
  <si>
    <t>Sample_Name</t>
  </si>
  <si>
    <t>1323:859-130x130</t>
  </si>
  <si>
    <t>1647:827-130x130</t>
  </si>
  <si>
    <t>1963:819-130x130</t>
  </si>
  <si>
    <t>2307:807-130x130</t>
  </si>
  <si>
    <t>2647:795-130x130</t>
  </si>
  <si>
    <t>2935:779-130x130</t>
  </si>
  <si>
    <t>1343:1143-130x130</t>
  </si>
  <si>
    <t>1679:1147-130x130</t>
  </si>
  <si>
    <t>1971:1115-130x130</t>
  </si>
  <si>
    <t>2331:1115-130x130</t>
  </si>
  <si>
    <t>2639:1115-130x130</t>
  </si>
  <si>
    <t>2979:1107-130x130</t>
  </si>
  <si>
    <t>1359:1479-130x130</t>
  </si>
  <si>
    <t>1667:1463-130x130</t>
  </si>
  <si>
    <t>1975:1451-130x130</t>
  </si>
  <si>
    <t>2323:1463-130x130</t>
  </si>
  <si>
    <t>2679:1411-130x130</t>
  </si>
  <si>
    <t>3019:1423-130x130</t>
  </si>
  <si>
    <t>1335:1787-130x130</t>
  </si>
  <si>
    <t>1683:1791-130x130</t>
  </si>
  <si>
    <t>2003:1783-130x130</t>
  </si>
  <si>
    <t>2331:1759-130x130</t>
  </si>
  <si>
    <t>2679:1751-130x130</t>
  </si>
  <si>
    <t>2979:1735-130x130</t>
  </si>
  <si>
    <t>nm</t>
  </si>
  <si>
    <t>CIE D50</t>
  </si>
  <si>
    <t>D65</t>
  </si>
  <si>
    <t>x bar</t>
  </si>
  <si>
    <t>y bar</t>
  </si>
  <si>
    <t>z bar</t>
  </si>
  <si>
    <t>No.</t>
  </si>
  <si>
    <t>Color name</t>
  </si>
  <si>
    <t>dark skin</t>
  </si>
  <si>
    <t>light skin</t>
  </si>
  <si>
    <t>blue sky</t>
  </si>
  <si>
    <t>foliage</t>
  </si>
  <si>
    <t>blue flower</t>
  </si>
  <si>
    <t>bluish green</t>
  </si>
  <si>
    <t>orange</t>
  </si>
  <si>
    <t>purplish blue</t>
  </si>
  <si>
    <t>moderate red</t>
  </si>
  <si>
    <t>purple</t>
  </si>
  <si>
    <t>yellow green</t>
  </si>
  <si>
    <t>orange yellow</t>
  </si>
  <si>
    <t>blue</t>
  </si>
  <si>
    <t>green</t>
  </si>
  <si>
    <t>red</t>
  </si>
  <si>
    <t>yellow</t>
  </si>
  <si>
    <t>magenta</t>
  </si>
  <si>
    <t>cyan</t>
  </si>
  <si>
    <t>white 9.5 (.05 D)</t>
  </si>
  <si>
    <t>neutral 8 (.23 D)</t>
  </si>
  <si>
    <t>neutral 6.5 (.44 D)</t>
  </si>
  <si>
    <t>neutral 5 (.70 D)</t>
  </si>
  <si>
    <t>neutral 3.5 (1.05 D)</t>
  </si>
  <si>
    <t>black 2 (1.5 D)</t>
  </si>
  <si>
    <t>BableColor Average Spectral Reflectance</t>
  </si>
  <si>
    <t>rbar</t>
  </si>
  <si>
    <t>gbar</t>
  </si>
  <si>
    <t>bbar</t>
  </si>
  <si>
    <t xml:space="preserve">Colour-matching functions </t>
  </si>
  <si>
    <t>for wavelength 380 nm to 780 nm at 5 nm</t>
  </si>
  <si>
    <t>intervals for the 1931 standard observer.</t>
  </si>
  <si>
    <t>D55</t>
  </si>
  <si>
    <r>
      <t>l,</t>
    </r>
    <r>
      <rPr>
        <sz val="9"/>
        <rFont val="@Arial Unicode MS"/>
        <family val="2"/>
        <charset val="238"/>
      </rPr>
      <t>nm</t>
    </r>
  </si>
  <si>
    <t>Standard Illuminant A</t>
  </si>
  <si>
    <t>Standard Illuminant D65</t>
  </si>
  <si>
    <t>Illuminant C</t>
  </si>
  <si>
    <t>IlluminantD50</t>
  </si>
  <si>
    <t>IlluminantD55</t>
  </si>
  <si>
    <t>IlluminantD75</t>
  </si>
  <si>
    <t>Std A</t>
  </si>
  <si>
    <t>Std D65</t>
  </si>
  <si>
    <t>C</t>
  </si>
  <si>
    <t>D50</t>
  </si>
  <si>
    <t>D75</t>
  </si>
  <si>
    <t xml:space="preserve">CIE 15.2004 Tables </t>
  </si>
  <si>
    <t>Ravg Noon Sun</t>
  </si>
  <si>
    <t>Gavg Noon Sun</t>
  </si>
  <si>
    <t>Bavg Noon Sun</t>
  </si>
  <si>
    <t>G2avg Noon Sun</t>
  </si>
  <si>
    <t>995:775-130x130</t>
  </si>
  <si>
    <t>1383:763-130x130</t>
  </si>
  <si>
    <t>1759:775-130x130</t>
  </si>
  <si>
    <t>2115:775-130x130</t>
  </si>
  <si>
    <t>2467:775-130x130</t>
  </si>
  <si>
    <t>2839:759-130x130</t>
  </si>
  <si>
    <t>1023:1115-130x130</t>
  </si>
  <si>
    <t>1399:1123-130x130</t>
  </si>
  <si>
    <t>1739:1123-130x130</t>
  </si>
  <si>
    <t>2123:1123-130x130</t>
  </si>
  <si>
    <t>2471:1139-130x130</t>
  </si>
  <si>
    <t>2831:1123-130x130</t>
  </si>
  <si>
    <t>1031:1475-130x130</t>
  </si>
  <si>
    <t>1367:1487-130x130</t>
  </si>
  <si>
    <t>1755:1479-130x130</t>
  </si>
  <si>
    <t>2143:1495-130x130</t>
  </si>
  <si>
    <t>2459:1455-130x130</t>
  </si>
  <si>
    <t>2799:1483-130x130</t>
  </si>
  <si>
    <t>1027:1859-130x130</t>
  </si>
  <si>
    <t>1351:1867-130x130</t>
  </si>
  <si>
    <t>1731:1871-130x130</t>
  </si>
  <si>
    <t>2107:1855-130x130</t>
  </si>
  <si>
    <t>2463:1843-130x130</t>
  </si>
  <si>
    <t>2859:1839-130x130</t>
  </si>
  <si>
    <t>835:515-130x130</t>
  </si>
  <si>
    <t>1331:515-130x130</t>
  </si>
  <si>
    <t>1795:495-130x130</t>
  </si>
  <si>
    <t>2275:491-130x130</t>
  </si>
  <si>
    <t>2715:495-130x130</t>
  </si>
  <si>
    <t>3191:491-130x130</t>
  </si>
  <si>
    <t>839:967-130x130</t>
  </si>
  <si>
    <t>1307:955-130x130</t>
  </si>
  <si>
    <t>1839:959-130x130</t>
  </si>
  <si>
    <t>2271:951-130x130</t>
  </si>
  <si>
    <t>2783:935-130x130</t>
  </si>
  <si>
    <t>3223:919-130x130</t>
  </si>
  <si>
    <t>867:1447-130x130</t>
  </si>
  <si>
    <t>1335:1419-130x130</t>
  </si>
  <si>
    <t>1815:1435-130x130</t>
  </si>
  <si>
    <t>2267:1435-130x130</t>
  </si>
  <si>
    <t>2771:1431-130x130</t>
  </si>
  <si>
    <t>3207:1403-130x130</t>
  </si>
  <si>
    <t>891:1943-130x130</t>
  </si>
  <si>
    <t>1327:1927-130x130</t>
  </si>
  <si>
    <t>1815:1907-130x130</t>
  </si>
  <si>
    <t>2287:1875-130x130</t>
  </si>
  <si>
    <t>2779:1883-130x130</t>
  </si>
  <si>
    <t>3223:1843-130x130</t>
  </si>
  <si>
    <t>Ravg 3500 Solux</t>
  </si>
  <si>
    <t>Gavg 3500 Solux</t>
  </si>
  <si>
    <t>Bavg 3500 Solux</t>
  </si>
  <si>
    <t>G2avg3500 Solux</t>
  </si>
  <si>
    <t>Ravg 4700 Solux</t>
  </si>
  <si>
    <t>Gavg 4700 Solux</t>
  </si>
  <si>
    <t>Bavg  4700 Solux</t>
  </si>
  <si>
    <t>G2avg  4700 Solux</t>
  </si>
  <si>
    <t>l, nm</t>
  </si>
  <si>
    <t>S0(l)</t>
  </si>
  <si>
    <t>S1(l)</t>
  </si>
  <si>
    <t>S2(l)</t>
  </si>
  <si>
    <t>Mnftr PN</t>
  </si>
  <si>
    <t>MCDL-10003BD</t>
  </si>
  <si>
    <t>Description</t>
  </si>
  <si>
    <t>10mm,430nm,4.2Vf@20mA</t>
  </si>
  <si>
    <t>Current mA</t>
  </si>
  <si>
    <t>MCDL-10003GD</t>
  </si>
  <si>
    <t>10mm,570nm,2.2Vf@20mA</t>
  </si>
  <si>
    <t>MCDL-10003YD</t>
  </si>
  <si>
    <t>10mm,590nm,2.0Vf@20mA</t>
  </si>
  <si>
    <t>MCDL-10003ED-E</t>
  </si>
  <si>
    <t>10mm,610nm,2.0Vf@20mA</t>
  </si>
  <si>
    <t>MCDL-10003SED</t>
  </si>
  <si>
    <t>10mm,635nm,2.0Vf@20mA</t>
  </si>
  <si>
    <t>avg R</t>
  </si>
  <si>
    <t>avg B</t>
  </si>
  <si>
    <t>N</t>
  </si>
  <si>
    <t>avg G1</t>
  </si>
  <si>
    <t>avg G2</t>
  </si>
  <si>
    <t>T_exp (1/s)</t>
  </si>
  <si>
    <t>Wavelength (nm)</t>
  </si>
  <si>
    <t>R_D65</t>
  </si>
  <si>
    <t>G_D65</t>
  </si>
  <si>
    <t>B_D65</t>
  </si>
  <si>
    <t>HeNe Laser</t>
  </si>
  <si>
    <t>std R</t>
  </si>
  <si>
    <t>std G1</t>
  </si>
  <si>
    <t>std B</t>
  </si>
  <si>
    <t>std G2</t>
  </si>
</sst>
</file>

<file path=xl/styles.xml><?xml version="1.0" encoding="utf-8"?>
<styleSheet xmlns="http://schemas.openxmlformats.org/spreadsheetml/2006/main">
  <numFmts count="5">
    <numFmt numFmtId="164" formatCode="0.00000"/>
    <numFmt numFmtId="165" formatCode="0.0000"/>
    <numFmt numFmtId="166" formatCode="0.000000"/>
    <numFmt numFmtId="167" formatCode="0.000"/>
    <numFmt numFmtId="168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9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i/>
      <sz val="9"/>
      <name val="Symbol"/>
      <family val="1"/>
      <charset val="2"/>
    </font>
    <font>
      <sz val="9"/>
      <name val="@Arial Unicode MS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18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0" fillId="33" borderId="16" xfId="0" applyFont="1" applyFill="1" applyBorder="1"/>
    <xf numFmtId="0" fontId="18" fillId="34" borderId="16" xfId="0" applyFont="1" applyFill="1" applyBorder="1"/>
    <xf numFmtId="0" fontId="18" fillId="35" borderId="16" xfId="0" applyFont="1" applyFill="1" applyBorder="1"/>
    <xf numFmtId="0" fontId="20" fillId="36" borderId="16" xfId="0" applyFont="1" applyFill="1" applyBorder="1"/>
    <xf numFmtId="0" fontId="18" fillId="37" borderId="16" xfId="0" applyFont="1" applyFill="1" applyBorder="1"/>
    <xf numFmtId="0" fontId="18" fillId="38" borderId="16" xfId="0" applyFont="1" applyFill="1" applyBorder="1"/>
    <xf numFmtId="0" fontId="18" fillId="39" borderId="16" xfId="0" applyFont="1" applyFill="1" applyBorder="1"/>
    <xf numFmtId="0" fontId="20" fillId="40" borderId="16" xfId="0" applyFont="1" applyFill="1" applyBorder="1"/>
    <xf numFmtId="0" fontId="20" fillId="41" borderId="16" xfId="0" applyFont="1" applyFill="1" applyBorder="1"/>
    <xf numFmtId="0" fontId="20" fillId="42" borderId="16" xfId="0" applyFont="1" applyFill="1" applyBorder="1"/>
    <xf numFmtId="0" fontId="18" fillId="43" borderId="16" xfId="0" applyFont="1" applyFill="1" applyBorder="1"/>
    <xf numFmtId="0" fontId="18" fillId="44" borderId="16" xfId="0" applyFont="1" applyFill="1" applyBorder="1"/>
    <xf numFmtId="0" fontId="20" fillId="45" borderId="16" xfId="0" applyFont="1" applyFill="1" applyBorder="1"/>
    <xf numFmtId="0" fontId="20" fillId="46" borderId="16" xfId="0" applyFont="1" applyFill="1" applyBorder="1"/>
    <xf numFmtId="0" fontId="20" fillId="47" borderId="16" xfId="0" applyFont="1" applyFill="1" applyBorder="1"/>
    <xf numFmtId="0" fontId="18" fillId="48" borderId="16" xfId="0" applyFont="1" applyFill="1" applyBorder="1"/>
    <xf numFmtId="0" fontId="18" fillId="49" borderId="16" xfId="0" applyFont="1" applyFill="1" applyBorder="1"/>
    <xf numFmtId="0" fontId="18" fillId="50" borderId="17" xfId="0" applyFont="1" applyFill="1" applyBorder="1"/>
    <xf numFmtId="0" fontId="18" fillId="0" borderId="18" xfId="0" applyFont="1" applyBorder="1"/>
    <xf numFmtId="0" fontId="18" fillId="51" borderId="16" xfId="0" applyFont="1" applyFill="1" applyBorder="1"/>
    <xf numFmtId="0" fontId="20" fillId="52" borderId="16" xfId="0" applyFont="1" applyFill="1" applyBorder="1"/>
    <xf numFmtId="0" fontId="20" fillId="53" borderId="16" xfId="0" applyFont="1" applyFill="1" applyBorder="1"/>
    <xf numFmtId="0" fontId="20" fillId="54" borderId="16" xfId="0" applyFont="1" applyFill="1" applyBorder="1"/>
    <xf numFmtId="0" fontId="20" fillId="55" borderId="19" xfId="0" applyFont="1" applyFill="1" applyBorder="1"/>
    <xf numFmtId="0" fontId="16" fillId="0" borderId="0" xfId="0" applyFont="1"/>
    <xf numFmtId="0" fontId="21" fillId="0" borderId="20" xfId="0" applyFont="1" applyBorder="1" applyAlignment="1">
      <alignment horizontal="justify" vertical="top" wrapText="1"/>
    </xf>
    <xf numFmtId="164" fontId="21" fillId="0" borderId="21" xfId="0" applyNumberFormat="1" applyFont="1" applyBorder="1" applyAlignment="1">
      <alignment horizontal="justify" vertical="top" wrapText="1"/>
    </xf>
    <xf numFmtId="164" fontId="22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23" fillId="0" borderId="22" xfId="0" applyFont="1" applyBorder="1" applyAlignment="1">
      <alignment horizontal="center"/>
    </xf>
    <xf numFmtId="166" fontId="21" fillId="0" borderId="23" xfId="0" applyNumberFormat="1" applyFont="1" applyBorder="1" applyAlignment="1">
      <alignment wrapText="1"/>
    </xf>
    <xf numFmtId="2" fontId="21" fillId="0" borderId="23" xfId="0" applyNumberFormat="1" applyFont="1" applyBorder="1" applyAlignment="1">
      <alignment horizontal="right"/>
    </xf>
    <xf numFmtId="167" fontId="21" fillId="0" borderId="23" xfId="0" applyNumberFormat="1" applyFont="1" applyBorder="1" applyAlignment="1">
      <alignment horizontal="right" wrapText="1"/>
    </xf>
    <xf numFmtId="167" fontId="21" fillId="0" borderId="24" xfId="0" applyNumberFormat="1" applyFont="1" applyBorder="1" applyAlignment="1">
      <alignment horizontal="right" wrapText="1"/>
    </xf>
    <xf numFmtId="0" fontId="21" fillId="0" borderId="20" xfId="0" applyFont="1" applyBorder="1" applyAlignment="1">
      <alignment horizontal="center"/>
    </xf>
    <xf numFmtId="166" fontId="21" fillId="0" borderId="21" xfId="0" applyNumberFormat="1" applyFont="1" applyBorder="1" applyAlignment="1">
      <alignment wrapText="1"/>
    </xf>
    <xf numFmtId="2" fontId="21" fillId="0" borderId="21" xfId="0" applyNumberFormat="1" applyFont="1" applyBorder="1" applyAlignment="1">
      <alignment horizontal="right"/>
    </xf>
    <xf numFmtId="167" fontId="21" fillId="0" borderId="21" xfId="0" applyNumberFormat="1" applyFont="1" applyBorder="1" applyAlignment="1">
      <alignment horizontal="right" wrapText="1"/>
    </xf>
    <xf numFmtId="167" fontId="21" fillId="0" borderId="25" xfId="0" applyNumberFormat="1" applyFont="1" applyBorder="1" applyAlignment="1">
      <alignment horizontal="right" wrapText="1"/>
    </xf>
    <xf numFmtId="0" fontId="21" fillId="0" borderId="26" xfId="0" applyFont="1" applyBorder="1" applyAlignment="1">
      <alignment horizontal="center"/>
    </xf>
    <xf numFmtId="166" fontId="21" fillId="0" borderId="27" xfId="0" applyNumberFormat="1" applyFont="1" applyBorder="1" applyAlignment="1">
      <alignment wrapText="1"/>
    </xf>
    <xf numFmtId="2" fontId="21" fillId="0" borderId="27" xfId="0" applyNumberFormat="1" applyFont="1" applyBorder="1" applyAlignment="1">
      <alignment horizontal="right"/>
    </xf>
    <xf numFmtId="167" fontId="21" fillId="0" borderId="27" xfId="0" applyNumberFormat="1" applyFont="1" applyBorder="1" applyAlignment="1">
      <alignment horizontal="right" wrapText="1"/>
    </xf>
    <xf numFmtId="167" fontId="21" fillId="0" borderId="28" xfId="0" applyNumberFormat="1" applyFont="1" applyBorder="1" applyAlignment="1">
      <alignment horizontal="right" wrapText="1"/>
    </xf>
    <xf numFmtId="168" fontId="0" fillId="0" borderId="0" xfId="0" applyNumberForma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opLeftCell="E1" workbookViewId="0">
      <selection activeCell="O4" sqref="O4"/>
    </sheetView>
  </sheetViews>
  <sheetFormatPr defaultRowHeight="15"/>
  <cols>
    <col min="2" max="2" width="15.7109375" customWidth="1"/>
    <col min="3" max="3" width="14.5703125" customWidth="1"/>
    <col min="4" max="4" width="14.85546875" customWidth="1"/>
    <col min="5" max="5" width="15.42578125" customWidth="1"/>
    <col min="6" max="6" width="14.28515625" customWidth="1"/>
    <col min="9" max="9" width="11.85546875" customWidth="1"/>
    <col min="10" max="10" width="15.42578125" customWidth="1"/>
    <col min="11" max="11" width="15.140625" customWidth="1"/>
    <col min="12" max="12" width="15.42578125" customWidth="1"/>
    <col min="13" max="13" width="17.140625" customWidth="1"/>
    <col min="17" max="17" width="15.42578125" customWidth="1"/>
    <col min="18" max="18" width="14.5703125" customWidth="1"/>
    <col min="19" max="19" width="15" customWidth="1"/>
    <col min="20" max="20" width="14.85546875" customWidth="1"/>
  </cols>
  <sheetData>
    <row r="1" spans="1:20">
      <c r="A1" t="s">
        <v>0</v>
      </c>
      <c r="B1" t="s">
        <v>1</v>
      </c>
      <c r="C1" t="s">
        <v>79</v>
      </c>
      <c r="D1" t="s">
        <v>80</v>
      </c>
      <c r="E1" t="s">
        <v>81</v>
      </c>
      <c r="F1" t="s">
        <v>82</v>
      </c>
      <c r="H1" t="s">
        <v>0</v>
      </c>
      <c r="I1" t="s">
        <v>1</v>
      </c>
      <c r="J1" t="s">
        <v>135</v>
      </c>
      <c r="K1" t="s">
        <v>136</v>
      </c>
      <c r="L1" t="s">
        <v>137</v>
      </c>
      <c r="M1" t="s">
        <v>138</v>
      </c>
      <c r="O1" t="s">
        <v>0</v>
      </c>
      <c r="P1" t="s">
        <v>1</v>
      </c>
      <c r="Q1" t="s">
        <v>131</v>
      </c>
      <c r="R1" t="s">
        <v>132</v>
      </c>
      <c r="S1" t="s">
        <v>133</v>
      </c>
      <c r="T1" t="s">
        <v>134</v>
      </c>
    </row>
    <row r="2" spans="1:20">
      <c r="A2">
        <v>1</v>
      </c>
      <c r="B2" t="s">
        <v>2</v>
      </c>
      <c r="C2">
        <v>834.31</v>
      </c>
      <c r="D2">
        <v>1113.1600000000001</v>
      </c>
      <c r="E2">
        <v>734.48</v>
      </c>
      <c r="F2">
        <v>1114.1600000000001</v>
      </c>
      <c r="H2">
        <v>1</v>
      </c>
      <c r="I2" t="s">
        <v>83</v>
      </c>
      <c r="J2">
        <v>867.87</v>
      </c>
      <c r="K2">
        <v>952.16</v>
      </c>
      <c r="L2">
        <v>441.88</v>
      </c>
      <c r="M2">
        <v>952.84</v>
      </c>
      <c r="O2">
        <v>1</v>
      </c>
      <c r="P2" t="s">
        <v>107</v>
      </c>
      <c r="Q2">
        <v>1508.19</v>
      </c>
      <c r="R2">
        <v>1204.48</v>
      </c>
      <c r="S2">
        <v>377.24</v>
      </c>
      <c r="T2">
        <v>1206.77</v>
      </c>
    </row>
    <row r="3" spans="1:20">
      <c r="A3">
        <v>2</v>
      </c>
      <c r="B3" t="s">
        <v>3</v>
      </c>
      <c r="C3">
        <v>2765.06</v>
      </c>
      <c r="D3">
        <v>3721.38</v>
      </c>
      <c r="E3">
        <v>2689.04</v>
      </c>
      <c r="F3">
        <v>3725.09</v>
      </c>
      <c r="H3">
        <v>2</v>
      </c>
      <c r="I3" t="s">
        <v>84</v>
      </c>
      <c r="J3">
        <v>3007.32</v>
      </c>
      <c r="K3">
        <v>3273.31</v>
      </c>
      <c r="L3">
        <v>1773.77</v>
      </c>
      <c r="M3">
        <v>3276.48</v>
      </c>
      <c r="O3">
        <v>2</v>
      </c>
      <c r="P3" t="s">
        <v>108</v>
      </c>
      <c r="Q3">
        <v>5933.97</v>
      </c>
      <c r="R3">
        <v>4531.91</v>
      </c>
      <c r="S3">
        <v>1720.04</v>
      </c>
      <c r="T3">
        <v>4534.34</v>
      </c>
    </row>
    <row r="4" spans="1:20">
      <c r="A4">
        <v>3</v>
      </c>
      <c r="B4" t="s">
        <v>4</v>
      </c>
      <c r="C4">
        <v>977.92</v>
      </c>
      <c r="D4">
        <v>2694.13</v>
      </c>
      <c r="E4">
        <v>3203.65</v>
      </c>
      <c r="F4">
        <v>2697.75</v>
      </c>
      <c r="H4">
        <v>3</v>
      </c>
      <c r="I4" t="s">
        <v>85</v>
      </c>
      <c r="J4">
        <v>986.44</v>
      </c>
      <c r="K4">
        <v>2299.81</v>
      </c>
      <c r="L4">
        <v>2062.11</v>
      </c>
      <c r="M4">
        <v>2301.7399999999998</v>
      </c>
      <c r="O4">
        <v>3</v>
      </c>
      <c r="P4" t="s">
        <v>109</v>
      </c>
      <c r="Q4">
        <v>1881.5</v>
      </c>
      <c r="R4">
        <v>3144.64</v>
      </c>
      <c r="S4">
        <v>1969.79</v>
      </c>
      <c r="T4">
        <v>3145.1</v>
      </c>
    </row>
    <row r="5" spans="1:20">
      <c r="A5">
        <v>4</v>
      </c>
      <c r="B5" t="s">
        <v>5</v>
      </c>
      <c r="C5">
        <v>679.1</v>
      </c>
      <c r="D5">
        <v>1661.28</v>
      </c>
      <c r="E5">
        <v>740.81</v>
      </c>
      <c r="F5">
        <v>1662.66</v>
      </c>
      <c r="H5">
        <v>4</v>
      </c>
      <c r="I5" t="s">
        <v>86</v>
      </c>
      <c r="J5">
        <v>711.14</v>
      </c>
      <c r="K5">
        <v>1479.21</v>
      </c>
      <c r="L5">
        <v>474.17</v>
      </c>
      <c r="M5">
        <v>1479.85</v>
      </c>
      <c r="O5">
        <v>4</v>
      </c>
      <c r="P5" t="s">
        <v>110</v>
      </c>
      <c r="Q5">
        <v>1423.65</v>
      </c>
      <c r="R5">
        <v>2160.21</v>
      </c>
      <c r="S5">
        <v>493.72</v>
      </c>
      <c r="T5">
        <v>2159.8200000000002</v>
      </c>
    </row>
    <row r="6" spans="1:20">
      <c r="A6">
        <v>5</v>
      </c>
      <c r="B6" t="s">
        <v>6</v>
      </c>
      <c r="C6">
        <v>1467.22</v>
      </c>
      <c r="D6">
        <v>3149.2</v>
      </c>
      <c r="E6">
        <v>4036.34</v>
      </c>
      <c r="F6">
        <v>3152.83</v>
      </c>
      <c r="H6">
        <v>5</v>
      </c>
      <c r="I6" t="s">
        <v>87</v>
      </c>
      <c r="J6">
        <v>1445.89</v>
      </c>
      <c r="K6">
        <v>2566.81</v>
      </c>
      <c r="L6">
        <v>2461.92</v>
      </c>
      <c r="M6">
        <v>2567.29</v>
      </c>
      <c r="O6">
        <v>5</v>
      </c>
      <c r="P6" t="s">
        <v>111</v>
      </c>
      <c r="Q6">
        <v>2792.18</v>
      </c>
      <c r="R6">
        <v>3448.35</v>
      </c>
      <c r="S6">
        <v>2282.46</v>
      </c>
      <c r="T6">
        <v>3450.86</v>
      </c>
    </row>
    <row r="7" spans="1:20">
      <c r="A7">
        <v>6</v>
      </c>
      <c r="B7" t="s">
        <v>7</v>
      </c>
      <c r="C7">
        <v>1669.81</v>
      </c>
      <c r="D7">
        <v>6107.69</v>
      </c>
      <c r="E7">
        <v>4842.38</v>
      </c>
      <c r="F7">
        <v>6112.52</v>
      </c>
      <c r="H7">
        <v>6</v>
      </c>
      <c r="I7" t="s">
        <v>88</v>
      </c>
      <c r="J7">
        <v>1559.31</v>
      </c>
      <c r="K7">
        <v>4893.3999999999996</v>
      </c>
      <c r="L7">
        <v>2935.39</v>
      </c>
      <c r="M7">
        <v>4896.63</v>
      </c>
      <c r="O7">
        <v>6</v>
      </c>
      <c r="P7" t="s">
        <v>112</v>
      </c>
      <c r="Q7">
        <v>2611.4699999999998</v>
      </c>
      <c r="R7">
        <v>6162.19</v>
      </c>
      <c r="S7">
        <v>2681.57</v>
      </c>
      <c r="T7">
        <v>6162.99</v>
      </c>
    </row>
    <row r="8" spans="1:20">
      <c r="A8">
        <v>7</v>
      </c>
      <c r="B8" t="s">
        <v>8</v>
      </c>
      <c r="C8">
        <v>2974.83</v>
      </c>
      <c r="D8">
        <v>2415.46</v>
      </c>
      <c r="E8">
        <v>715.61</v>
      </c>
      <c r="F8">
        <v>2418.2800000000002</v>
      </c>
      <c r="H8">
        <v>7</v>
      </c>
      <c r="I8" t="s">
        <v>89</v>
      </c>
      <c r="J8">
        <v>3324.51</v>
      </c>
      <c r="K8">
        <v>2341.44</v>
      </c>
      <c r="L8">
        <v>476.8</v>
      </c>
      <c r="M8">
        <v>2344.9499999999998</v>
      </c>
      <c r="O8">
        <v>7</v>
      </c>
      <c r="P8" t="s">
        <v>113</v>
      </c>
      <c r="Q8">
        <v>6259.47</v>
      </c>
      <c r="R8">
        <v>3371.64</v>
      </c>
      <c r="S8">
        <v>464.83</v>
      </c>
      <c r="T8">
        <v>3376.34</v>
      </c>
    </row>
    <row r="9" spans="1:20">
      <c r="A9">
        <v>8</v>
      </c>
      <c r="B9" t="s">
        <v>9</v>
      </c>
      <c r="C9">
        <v>700.22</v>
      </c>
      <c r="D9">
        <v>1934.36</v>
      </c>
      <c r="E9">
        <v>3597.89</v>
      </c>
      <c r="F9">
        <v>1938.27</v>
      </c>
      <c r="H9">
        <v>8</v>
      </c>
      <c r="I9" t="s">
        <v>90</v>
      </c>
      <c r="J9">
        <v>659.07</v>
      </c>
      <c r="K9">
        <v>1541.2</v>
      </c>
      <c r="L9">
        <v>2224.5</v>
      </c>
      <c r="M9">
        <v>1543.28</v>
      </c>
      <c r="O9">
        <v>8</v>
      </c>
      <c r="P9" t="s">
        <v>114</v>
      </c>
      <c r="Q9">
        <v>1256.4000000000001</v>
      </c>
      <c r="R9">
        <v>2060.86</v>
      </c>
      <c r="S9">
        <v>2092.88</v>
      </c>
      <c r="T9">
        <v>2064.2399999999998</v>
      </c>
    </row>
    <row r="10" spans="1:20">
      <c r="A10">
        <v>9</v>
      </c>
      <c r="B10" t="s">
        <v>10</v>
      </c>
      <c r="C10">
        <v>2333.35</v>
      </c>
      <c r="D10">
        <v>1496.55</v>
      </c>
      <c r="E10">
        <v>1311.28</v>
      </c>
      <c r="F10">
        <v>1498.74</v>
      </c>
      <c r="H10">
        <v>9</v>
      </c>
      <c r="I10" t="s">
        <v>91</v>
      </c>
      <c r="J10">
        <v>2651.23</v>
      </c>
      <c r="K10">
        <v>1362.03</v>
      </c>
      <c r="L10">
        <v>838.28</v>
      </c>
      <c r="M10">
        <v>1363.8</v>
      </c>
      <c r="O10">
        <v>9</v>
      </c>
      <c r="P10" t="s">
        <v>115</v>
      </c>
      <c r="Q10">
        <v>6118.41</v>
      </c>
      <c r="R10">
        <v>2274.0700000000002</v>
      </c>
      <c r="S10">
        <v>888.9</v>
      </c>
      <c r="T10">
        <v>2278.38</v>
      </c>
    </row>
    <row r="11" spans="1:20">
      <c r="A11">
        <v>10</v>
      </c>
      <c r="B11" t="s">
        <v>11</v>
      </c>
      <c r="C11">
        <v>570.22</v>
      </c>
      <c r="D11">
        <v>841.48</v>
      </c>
      <c r="E11">
        <v>1297.8900000000001</v>
      </c>
      <c r="F11">
        <v>843.68</v>
      </c>
      <c r="H11">
        <v>10</v>
      </c>
      <c r="I11" t="s">
        <v>92</v>
      </c>
      <c r="J11">
        <v>583.21</v>
      </c>
      <c r="K11">
        <v>678.47</v>
      </c>
      <c r="L11">
        <v>777.59</v>
      </c>
      <c r="M11">
        <v>679.75</v>
      </c>
      <c r="O11">
        <v>10</v>
      </c>
      <c r="P11" t="s">
        <v>116</v>
      </c>
      <c r="Q11">
        <v>1351.16</v>
      </c>
      <c r="R11">
        <v>1046.28</v>
      </c>
      <c r="S11">
        <v>782.54</v>
      </c>
      <c r="T11">
        <v>1047.6500000000001</v>
      </c>
    </row>
    <row r="12" spans="1:20">
      <c r="A12">
        <v>11</v>
      </c>
      <c r="B12" t="s">
        <v>12</v>
      </c>
      <c r="C12">
        <v>2118.48</v>
      </c>
      <c r="D12">
        <v>5279.68</v>
      </c>
      <c r="E12">
        <v>1517.14</v>
      </c>
      <c r="F12">
        <v>5282.31</v>
      </c>
      <c r="H12">
        <v>11</v>
      </c>
      <c r="I12" t="s">
        <v>93</v>
      </c>
      <c r="J12">
        <v>2340.2399999999998</v>
      </c>
      <c r="K12">
        <v>4944.42</v>
      </c>
      <c r="L12">
        <v>1129.23</v>
      </c>
      <c r="M12">
        <v>4947.0200000000004</v>
      </c>
      <c r="O12">
        <v>11</v>
      </c>
      <c r="P12" t="s">
        <v>117</v>
      </c>
      <c r="Q12">
        <v>4712.0600000000004</v>
      </c>
      <c r="R12">
        <v>7396.23</v>
      </c>
      <c r="S12">
        <v>1278.58</v>
      </c>
      <c r="T12">
        <v>7398.95</v>
      </c>
    </row>
    <row r="13" spans="1:20">
      <c r="A13">
        <v>12</v>
      </c>
      <c r="B13" t="s">
        <v>13</v>
      </c>
      <c r="C13">
        <v>3331.18</v>
      </c>
      <c r="D13">
        <v>3892.25</v>
      </c>
      <c r="E13">
        <v>858.14</v>
      </c>
      <c r="F13">
        <v>3895.56</v>
      </c>
      <c r="H13">
        <v>12</v>
      </c>
      <c r="I13" t="s">
        <v>94</v>
      </c>
      <c r="J13">
        <v>3582.42</v>
      </c>
      <c r="K13">
        <v>3606.51</v>
      </c>
      <c r="L13">
        <v>553.59</v>
      </c>
      <c r="M13">
        <v>3609.2</v>
      </c>
      <c r="O13">
        <v>12</v>
      </c>
      <c r="P13" t="s">
        <v>118</v>
      </c>
      <c r="Q13">
        <v>6859.41</v>
      </c>
      <c r="R13">
        <v>5203.8</v>
      </c>
      <c r="S13">
        <v>563.74</v>
      </c>
      <c r="T13">
        <v>5207.08</v>
      </c>
    </row>
    <row r="14" spans="1:20">
      <c r="A14">
        <v>13</v>
      </c>
      <c r="B14" t="s">
        <v>14</v>
      </c>
      <c r="C14">
        <v>371.08</v>
      </c>
      <c r="D14">
        <v>1135.43</v>
      </c>
      <c r="E14">
        <v>2583.5</v>
      </c>
      <c r="F14">
        <v>1135.81</v>
      </c>
      <c r="H14">
        <v>13</v>
      </c>
      <c r="I14" t="s">
        <v>95</v>
      </c>
      <c r="J14">
        <v>330.09</v>
      </c>
      <c r="K14">
        <v>889.37</v>
      </c>
      <c r="L14">
        <v>1601.33</v>
      </c>
      <c r="M14">
        <v>890.57</v>
      </c>
      <c r="O14">
        <v>13</v>
      </c>
      <c r="P14" t="s">
        <v>119</v>
      </c>
      <c r="Q14">
        <v>592.26</v>
      </c>
      <c r="R14">
        <v>1116.6300000000001</v>
      </c>
      <c r="S14">
        <v>1422.7</v>
      </c>
      <c r="T14">
        <v>1118.92</v>
      </c>
    </row>
    <row r="15" spans="1:20">
      <c r="A15">
        <v>14</v>
      </c>
      <c r="B15" t="s">
        <v>15</v>
      </c>
      <c r="C15">
        <v>838.74</v>
      </c>
      <c r="D15">
        <v>3213.83</v>
      </c>
      <c r="E15">
        <v>1269.0999999999999</v>
      </c>
      <c r="F15">
        <v>3215.96</v>
      </c>
      <c r="H15">
        <v>14</v>
      </c>
      <c r="I15" t="s">
        <v>96</v>
      </c>
      <c r="J15">
        <v>892.6</v>
      </c>
      <c r="K15">
        <v>2918.42</v>
      </c>
      <c r="L15">
        <v>914.09</v>
      </c>
      <c r="M15">
        <v>2920.33</v>
      </c>
      <c r="O15">
        <v>14</v>
      </c>
      <c r="P15" t="s">
        <v>120</v>
      </c>
      <c r="Q15">
        <v>1832.84</v>
      </c>
      <c r="R15">
        <v>4402.8900000000003</v>
      </c>
      <c r="S15">
        <v>1062.4000000000001</v>
      </c>
      <c r="T15">
        <v>4406.78</v>
      </c>
    </row>
    <row r="16" spans="1:20">
      <c r="A16">
        <v>15</v>
      </c>
      <c r="B16" t="s">
        <v>16</v>
      </c>
      <c r="C16">
        <v>1727.61</v>
      </c>
      <c r="D16">
        <v>834.07</v>
      </c>
      <c r="E16">
        <v>539.61</v>
      </c>
      <c r="F16">
        <v>835.45</v>
      </c>
      <c r="H16">
        <v>15</v>
      </c>
      <c r="I16" t="s">
        <v>97</v>
      </c>
      <c r="J16">
        <v>1997.23</v>
      </c>
      <c r="K16">
        <v>774.15</v>
      </c>
      <c r="L16">
        <v>342.36</v>
      </c>
      <c r="M16">
        <v>775.79</v>
      </c>
      <c r="O16">
        <v>15</v>
      </c>
      <c r="P16" t="s">
        <v>121</v>
      </c>
      <c r="Q16">
        <v>4941.84</v>
      </c>
      <c r="R16">
        <v>1400.77</v>
      </c>
      <c r="S16">
        <v>403.22</v>
      </c>
      <c r="T16">
        <v>1404.43</v>
      </c>
    </row>
    <row r="17" spans="1:20">
      <c r="A17">
        <v>16</v>
      </c>
      <c r="B17" t="s">
        <v>17</v>
      </c>
      <c r="C17">
        <v>3959.51</v>
      </c>
      <c r="D17">
        <v>6082.66</v>
      </c>
      <c r="E17">
        <v>1182.24</v>
      </c>
      <c r="F17">
        <v>6086.53</v>
      </c>
      <c r="H17">
        <v>16</v>
      </c>
      <c r="I17" t="s">
        <v>98</v>
      </c>
      <c r="J17">
        <v>4567.54</v>
      </c>
      <c r="K17">
        <v>6045.6</v>
      </c>
      <c r="L17">
        <v>984.12</v>
      </c>
      <c r="M17">
        <v>6047.4</v>
      </c>
      <c r="O17">
        <v>16</v>
      </c>
      <c r="P17" t="s">
        <v>122</v>
      </c>
      <c r="Q17">
        <v>10612.61</v>
      </c>
      <c r="R17">
        <v>10385.81</v>
      </c>
      <c r="S17">
        <v>1306.8900000000001</v>
      </c>
      <c r="T17">
        <v>10393.16</v>
      </c>
    </row>
    <row r="18" spans="1:20">
      <c r="A18">
        <v>17</v>
      </c>
      <c r="B18" t="s">
        <v>18</v>
      </c>
      <c r="C18">
        <v>2335.67</v>
      </c>
      <c r="D18">
        <v>1907.95</v>
      </c>
      <c r="E18">
        <v>2823.57</v>
      </c>
      <c r="F18">
        <v>1911.75</v>
      </c>
      <c r="H18">
        <v>17</v>
      </c>
      <c r="I18" t="s">
        <v>99</v>
      </c>
      <c r="J18">
        <v>2502.4</v>
      </c>
      <c r="K18">
        <v>1582.56</v>
      </c>
      <c r="L18">
        <v>1703.8</v>
      </c>
      <c r="M18">
        <v>1585.88</v>
      </c>
      <c r="O18">
        <v>17</v>
      </c>
      <c r="P18" t="s">
        <v>123</v>
      </c>
      <c r="Q18">
        <v>5639.99</v>
      </c>
      <c r="R18">
        <v>2409.38</v>
      </c>
      <c r="S18">
        <v>1664.73</v>
      </c>
      <c r="T18">
        <v>2414.21</v>
      </c>
    </row>
    <row r="19" spans="1:20">
      <c r="A19">
        <v>18</v>
      </c>
      <c r="B19" t="s">
        <v>19</v>
      </c>
      <c r="C19">
        <v>731.26</v>
      </c>
      <c r="D19">
        <v>3368.74</v>
      </c>
      <c r="E19">
        <v>4026.95</v>
      </c>
      <c r="F19">
        <v>3372.8</v>
      </c>
      <c r="H19">
        <v>18</v>
      </c>
      <c r="I19" t="s">
        <v>100</v>
      </c>
      <c r="J19">
        <v>676.03</v>
      </c>
      <c r="K19">
        <v>2710.94</v>
      </c>
      <c r="L19">
        <v>2544.63</v>
      </c>
      <c r="M19">
        <v>2715.01</v>
      </c>
      <c r="O19">
        <v>18</v>
      </c>
      <c r="P19" t="s">
        <v>124</v>
      </c>
      <c r="Q19">
        <v>1173.02</v>
      </c>
      <c r="R19">
        <v>3446.1</v>
      </c>
      <c r="S19">
        <v>2397.09</v>
      </c>
      <c r="T19">
        <v>3447.72</v>
      </c>
    </row>
    <row r="20" spans="1:20">
      <c r="A20">
        <v>19</v>
      </c>
      <c r="B20" t="s">
        <v>20</v>
      </c>
      <c r="C20">
        <v>5413.99</v>
      </c>
      <c r="D20">
        <v>11184.97</v>
      </c>
      <c r="E20">
        <v>9402.7900000000009</v>
      </c>
      <c r="F20">
        <v>11194.63</v>
      </c>
      <c r="H20">
        <v>19</v>
      </c>
      <c r="I20" t="s">
        <v>101</v>
      </c>
      <c r="J20">
        <v>5691.62</v>
      </c>
      <c r="K20">
        <v>9847.1</v>
      </c>
      <c r="L20">
        <v>6031.25</v>
      </c>
      <c r="M20">
        <v>9856.73</v>
      </c>
      <c r="O20">
        <v>19</v>
      </c>
      <c r="P20" t="s">
        <v>125</v>
      </c>
      <c r="Q20">
        <v>10357.790000000001</v>
      </c>
      <c r="R20">
        <v>12940.34</v>
      </c>
      <c r="S20">
        <v>5413.85</v>
      </c>
      <c r="T20">
        <v>12952.69</v>
      </c>
    </row>
    <row r="21" spans="1:20">
      <c r="A21">
        <v>20</v>
      </c>
      <c r="B21" t="s">
        <v>21</v>
      </c>
      <c r="C21">
        <v>3560.61</v>
      </c>
      <c r="D21">
        <v>7517.53</v>
      </c>
      <c r="E21">
        <v>6460.96</v>
      </c>
      <c r="F21">
        <v>7525.37</v>
      </c>
      <c r="H21">
        <v>20</v>
      </c>
      <c r="I21" t="s">
        <v>102</v>
      </c>
      <c r="J21">
        <v>3754.68</v>
      </c>
      <c r="K21">
        <v>6620.97</v>
      </c>
      <c r="L21">
        <v>4130.79</v>
      </c>
      <c r="M21">
        <v>6628.87</v>
      </c>
      <c r="O21">
        <v>20</v>
      </c>
      <c r="P21" t="s">
        <v>126</v>
      </c>
      <c r="Q21">
        <v>7430.82</v>
      </c>
      <c r="R21">
        <v>9453.26</v>
      </c>
      <c r="S21">
        <v>4034.27</v>
      </c>
      <c r="T21">
        <v>9464.92</v>
      </c>
    </row>
    <row r="22" spans="1:20">
      <c r="A22">
        <v>21</v>
      </c>
      <c r="B22" t="s">
        <v>22</v>
      </c>
      <c r="C22">
        <v>2224.9699999999998</v>
      </c>
      <c r="D22">
        <v>4697.59</v>
      </c>
      <c r="E22">
        <v>4047.59</v>
      </c>
      <c r="F22">
        <v>4702.7299999999996</v>
      </c>
      <c r="H22">
        <v>21</v>
      </c>
      <c r="I22" t="s">
        <v>103</v>
      </c>
      <c r="J22">
        <v>2346.85</v>
      </c>
      <c r="K22">
        <v>4141.32</v>
      </c>
      <c r="L22">
        <v>2593.0100000000002</v>
      </c>
      <c r="M22">
        <v>4144.6499999999996</v>
      </c>
      <c r="O22">
        <v>21</v>
      </c>
      <c r="P22" t="s">
        <v>127</v>
      </c>
      <c r="Q22">
        <v>4959.22</v>
      </c>
      <c r="R22">
        <v>6323.4</v>
      </c>
      <c r="S22">
        <v>2713.5</v>
      </c>
      <c r="T22">
        <v>6328.86</v>
      </c>
    </row>
    <row r="23" spans="1:20">
      <c r="A23">
        <v>22</v>
      </c>
      <c r="B23" t="s">
        <v>23</v>
      </c>
      <c r="C23">
        <v>1165.1600000000001</v>
      </c>
      <c r="D23">
        <v>2458.87</v>
      </c>
      <c r="E23">
        <v>2105.2800000000002</v>
      </c>
      <c r="F23">
        <v>2459.9299999999998</v>
      </c>
      <c r="H23">
        <v>22</v>
      </c>
      <c r="I23" t="s">
        <v>104</v>
      </c>
      <c r="J23">
        <v>1227.02</v>
      </c>
      <c r="K23">
        <v>2161.9299999999998</v>
      </c>
      <c r="L23">
        <v>1345.34</v>
      </c>
      <c r="M23">
        <v>2162.85</v>
      </c>
      <c r="O23">
        <v>22</v>
      </c>
      <c r="P23" t="s">
        <v>128</v>
      </c>
      <c r="Q23">
        <v>2666.96</v>
      </c>
      <c r="R23">
        <v>3399.11</v>
      </c>
      <c r="S23">
        <v>1455.21</v>
      </c>
      <c r="T23">
        <v>3400.7</v>
      </c>
    </row>
    <row r="24" spans="1:20">
      <c r="A24">
        <v>23</v>
      </c>
      <c r="B24" t="s">
        <v>24</v>
      </c>
      <c r="C24">
        <v>552.14</v>
      </c>
      <c r="D24">
        <v>1184.55</v>
      </c>
      <c r="E24">
        <v>1030.6300000000001</v>
      </c>
      <c r="F24">
        <v>1186.1099999999999</v>
      </c>
      <c r="H24">
        <v>23</v>
      </c>
      <c r="I24" t="s">
        <v>105</v>
      </c>
      <c r="J24">
        <v>529.65</v>
      </c>
      <c r="K24">
        <v>956.16</v>
      </c>
      <c r="L24">
        <v>612.04999999999995</v>
      </c>
      <c r="M24">
        <v>956.88</v>
      </c>
      <c r="O24">
        <v>23</v>
      </c>
      <c r="P24" t="s">
        <v>129</v>
      </c>
      <c r="Q24">
        <v>1073.6300000000001</v>
      </c>
      <c r="R24">
        <v>1398.71</v>
      </c>
      <c r="S24">
        <v>618.45000000000005</v>
      </c>
      <c r="T24">
        <v>1399.64</v>
      </c>
    </row>
    <row r="25" spans="1:20">
      <c r="A25">
        <v>24</v>
      </c>
      <c r="B25" t="s">
        <v>25</v>
      </c>
      <c r="C25">
        <v>204.13</v>
      </c>
      <c r="D25">
        <v>424.17</v>
      </c>
      <c r="E25">
        <v>370.99</v>
      </c>
      <c r="F25">
        <v>424.54</v>
      </c>
      <c r="H25">
        <v>24</v>
      </c>
      <c r="I25" t="s">
        <v>106</v>
      </c>
      <c r="J25">
        <v>190.4</v>
      </c>
      <c r="K25">
        <v>328.31</v>
      </c>
      <c r="L25">
        <v>207.4</v>
      </c>
      <c r="M25">
        <v>328.84</v>
      </c>
      <c r="O25">
        <v>24</v>
      </c>
      <c r="P25" t="s">
        <v>130</v>
      </c>
      <c r="Q25">
        <v>362.22</v>
      </c>
      <c r="R25">
        <v>449.6</v>
      </c>
      <c r="S25">
        <v>194.55</v>
      </c>
      <c r="T25">
        <v>450.52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workbookViewId="0">
      <selection sqref="A1:A37"/>
    </sheetView>
  </sheetViews>
  <sheetFormatPr defaultRowHeight="15"/>
  <sheetData>
    <row r="1" spans="1:30">
      <c r="A1" t="s">
        <v>26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</row>
    <row r="2" spans="1:30">
      <c r="A2">
        <v>380</v>
      </c>
      <c r="B2">
        <v>5.4745776666666669E-2</v>
      </c>
      <c r="C2">
        <v>0.11713294333333334</v>
      </c>
      <c r="D2">
        <v>0.13036252499999998</v>
      </c>
      <c r="E2">
        <v>5.123929E-2</v>
      </c>
      <c r="F2">
        <v>0.14423467500000001</v>
      </c>
      <c r="G2">
        <v>0.13626895111111109</v>
      </c>
      <c r="H2">
        <v>5.3807993333333332E-2</v>
      </c>
      <c r="I2">
        <v>0.12236492500000004</v>
      </c>
      <c r="J2">
        <v>9.600494833333334E-2</v>
      </c>
      <c r="K2">
        <v>9.1993694999999973E-2</v>
      </c>
      <c r="L2">
        <v>6.1031216666666672E-2</v>
      </c>
      <c r="M2">
        <v>6.2817449999999997E-2</v>
      </c>
      <c r="N2">
        <v>6.6244793333333343E-2</v>
      </c>
      <c r="O2">
        <v>5.1950585000000001E-2</v>
      </c>
      <c r="P2">
        <v>4.9923225000000002E-2</v>
      </c>
      <c r="Q2">
        <v>5.7984714999999992E-2</v>
      </c>
      <c r="R2">
        <v>0.14454729166666663</v>
      </c>
      <c r="S2">
        <v>0.10773141666666666</v>
      </c>
      <c r="T2">
        <v>0.18936221666666672</v>
      </c>
      <c r="U2">
        <v>0.17084874999999997</v>
      </c>
      <c r="V2">
        <v>0.14420820000000001</v>
      </c>
      <c r="W2">
        <v>0.10519212166666664</v>
      </c>
      <c r="X2">
        <v>6.795998666666668E-2</v>
      </c>
      <c r="Y2">
        <v>3.1023515000000002E-2</v>
      </c>
      <c r="Z2">
        <v>24.488</v>
      </c>
      <c r="AA2">
        <v>49.995260919349995</v>
      </c>
      <c r="AB2">
        <v>1.3680000000000001E-3</v>
      </c>
      <c r="AC2">
        <v>3.8999999999999999E-5</v>
      </c>
      <c r="AD2">
        <v>6.4500010000000003E-3</v>
      </c>
    </row>
    <row r="3" spans="1:30">
      <c r="A3">
        <v>390</v>
      </c>
      <c r="B3">
        <v>5.8326798333333332E-2</v>
      </c>
      <c r="C3">
        <v>0.14345419999999998</v>
      </c>
      <c r="D3">
        <v>0.17707405000000004</v>
      </c>
      <c r="E3">
        <v>5.4234009999999985E-2</v>
      </c>
      <c r="F3">
        <v>0.19826913333333337</v>
      </c>
      <c r="G3">
        <v>0.17945812</v>
      </c>
      <c r="H3">
        <v>5.3688536666666661E-2</v>
      </c>
      <c r="I3">
        <v>0.16448238333333334</v>
      </c>
      <c r="J3">
        <v>0.1146623333333333</v>
      </c>
      <c r="K3">
        <v>0.11601397499999998</v>
      </c>
      <c r="L3">
        <v>6.1247691666666673E-2</v>
      </c>
      <c r="M3">
        <v>6.2840986666666668E-2</v>
      </c>
      <c r="N3">
        <v>7.8636151666666654E-2</v>
      </c>
      <c r="O3">
        <v>5.3060478333333341E-2</v>
      </c>
      <c r="P3">
        <v>4.8772241666666674E-2</v>
      </c>
      <c r="Q3">
        <v>5.4418081666666653E-2</v>
      </c>
      <c r="R3">
        <v>0.19511432500000001</v>
      </c>
      <c r="S3">
        <v>0.14118746666666668</v>
      </c>
      <c r="T3">
        <v>0.25463909166666671</v>
      </c>
      <c r="U3">
        <v>0.23205840833333333</v>
      </c>
      <c r="V3">
        <v>0.19245511666666668</v>
      </c>
      <c r="W3">
        <v>0.13132604999999997</v>
      </c>
      <c r="X3">
        <v>7.6722958333333327E-2</v>
      </c>
      <c r="Y3">
        <v>3.1989098333333341E-2</v>
      </c>
      <c r="Z3">
        <v>29.870999999999999</v>
      </c>
      <c r="AA3">
        <v>54.666490609619999</v>
      </c>
      <c r="AB3">
        <v>4.2430000000000002E-3</v>
      </c>
      <c r="AC3">
        <v>1.2E-4</v>
      </c>
      <c r="AD3">
        <v>2.005001E-2</v>
      </c>
    </row>
    <row r="4" spans="1:30">
      <c r="A4">
        <v>400</v>
      </c>
      <c r="B4">
        <v>6.116376166666667E-2</v>
      </c>
      <c r="C4">
        <v>0.17452905833333332</v>
      </c>
      <c r="D4">
        <v>0.25100990833333336</v>
      </c>
      <c r="E4">
        <v>5.5990265000000011E-2</v>
      </c>
      <c r="F4">
        <v>0.29443387500000001</v>
      </c>
      <c r="G4">
        <v>0.2468920701754386</v>
      </c>
      <c r="H4">
        <v>5.3258249999999993E-2</v>
      </c>
      <c r="I4">
        <v>0.22850429999999999</v>
      </c>
      <c r="J4">
        <v>0.13058243333333333</v>
      </c>
      <c r="K4">
        <v>0.14560849166666665</v>
      </c>
      <c r="L4">
        <v>6.1923811666666682E-2</v>
      </c>
      <c r="M4">
        <v>6.3336806666666662E-2</v>
      </c>
      <c r="N4">
        <v>0.10158902</v>
      </c>
      <c r="O4">
        <v>5.4199813333333319E-2</v>
      </c>
      <c r="P4">
        <v>4.7593495000000006E-2</v>
      </c>
      <c r="Q4">
        <v>5.2161384999999998E-2</v>
      </c>
      <c r="R4">
        <v>0.28259317499999997</v>
      </c>
      <c r="S4">
        <v>0.19246814166666668</v>
      </c>
      <c r="T4">
        <v>0.42260320000000007</v>
      </c>
      <c r="U4">
        <v>0.36506675833333341</v>
      </c>
      <c r="V4">
        <v>0.27183985833333335</v>
      </c>
      <c r="W4">
        <v>0.16259793333333331</v>
      </c>
      <c r="X4">
        <v>8.3881776666666671E-2</v>
      </c>
      <c r="Y4">
        <v>3.2279888333333333E-2</v>
      </c>
      <c r="Z4">
        <v>49.308</v>
      </c>
      <c r="AA4">
        <v>82.778133003660002</v>
      </c>
      <c r="AB4">
        <v>1.431E-2</v>
      </c>
      <c r="AC4">
        <v>3.9599999999999998E-4</v>
      </c>
      <c r="AD4">
        <v>6.7850010000000002E-2</v>
      </c>
    </row>
    <row r="5" spans="1:30">
      <c r="A5">
        <v>410</v>
      </c>
      <c r="B5">
        <v>6.2384768333333333E-2</v>
      </c>
      <c r="C5">
        <v>0.19093480833333334</v>
      </c>
      <c r="D5">
        <v>0.30624508333333333</v>
      </c>
      <c r="E5">
        <v>5.7038865000000001E-2</v>
      </c>
      <c r="F5">
        <v>0.37543752499999999</v>
      </c>
      <c r="G5">
        <v>0.29681899122807021</v>
      </c>
      <c r="H5">
        <v>5.3697168333333344E-2</v>
      </c>
      <c r="I5">
        <v>0.28607930833333334</v>
      </c>
      <c r="J5">
        <v>0.13508178333333334</v>
      </c>
      <c r="K5">
        <v>0.16853444166666665</v>
      </c>
      <c r="L5">
        <v>6.2914751666666671E-2</v>
      </c>
      <c r="M5">
        <v>6.3542248333333343E-2</v>
      </c>
      <c r="N5">
        <v>0.14554145833333332</v>
      </c>
      <c r="O5">
        <v>5.5447223333333344E-2</v>
      </c>
      <c r="P5">
        <v>4.7235858333333346E-2</v>
      </c>
      <c r="Q5">
        <v>5.1984519999999992E-2</v>
      </c>
      <c r="R5">
        <v>0.34576877499999997</v>
      </c>
      <c r="S5">
        <v>0.23641261666666666</v>
      </c>
      <c r="T5">
        <v>0.66020928333333317</v>
      </c>
      <c r="U5">
        <v>0.50655672500000004</v>
      </c>
      <c r="V5">
        <v>0.33081377500000003</v>
      </c>
      <c r="W5">
        <v>0.1801656833333333</v>
      </c>
      <c r="X5">
        <v>8.7412565000000012E-2</v>
      </c>
      <c r="Y5">
        <v>3.2560003333333323E-2</v>
      </c>
      <c r="Z5">
        <v>56.512999999999998</v>
      </c>
      <c r="AA5">
        <v>91.510641618090006</v>
      </c>
      <c r="AB5">
        <v>4.351E-2</v>
      </c>
      <c r="AC5">
        <v>1.2099999999999999E-3</v>
      </c>
      <c r="AD5">
        <v>0.2074</v>
      </c>
    </row>
    <row r="6" spans="1:30">
      <c r="A6">
        <v>420</v>
      </c>
      <c r="B6">
        <v>6.2310751666666685E-2</v>
      </c>
      <c r="C6">
        <v>0.19560212500000004</v>
      </c>
      <c r="D6">
        <v>0.32391549999999991</v>
      </c>
      <c r="E6">
        <v>5.7862218333333354E-2</v>
      </c>
      <c r="F6">
        <v>0.4083734833333334</v>
      </c>
      <c r="G6">
        <v>0.3202815</v>
      </c>
      <c r="H6">
        <v>5.4019548333333327E-2</v>
      </c>
      <c r="I6">
        <v>0.32730463333333326</v>
      </c>
      <c r="J6">
        <v>0.13344809166666666</v>
      </c>
      <c r="K6">
        <v>0.17846618333333328</v>
      </c>
      <c r="L6">
        <v>6.3970271666666662E-2</v>
      </c>
      <c r="M6">
        <v>6.3709046666666672E-2</v>
      </c>
      <c r="N6">
        <v>0.19951425</v>
      </c>
      <c r="O6">
        <v>5.6766230000000001E-2</v>
      </c>
      <c r="P6">
        <v>4.7163109999999994E-2</v>
      </c>
      <c r="Q6">
        <v>5.2625083333333315E-2</v>
      </c>
      <c r="R6">
        <v>0.36182406666666667</v>
      </c>
      <c r="S6">
        <v>0.26085389999999997</v>
      </c>
      <c r="T6">
        <v>0.8109753333333336</v>
      </c>
      <c r="U6">
        <v>0.5674874166666668</v>
      </c>
      <c r="V6">
        <v>0.35041952500000006</v>
      </c>
      <c r="W6">
        <v>0.18591685833333332</v>
      </c>
      <c r="X6">
        <v>8.8884930000000001E-2</v>
      </c>
      <c r="Y6">
        <v>3.2753593333333324E-2</v>
      </c>
      <c r="Z6">
        <v>60.033999999999999</v>
      </c>
      <c r="AA6">
        <v>93.455212541850003</v>
      </c>
      <c r="AB6">
        <v>0.13438</v>
      </c>
      <c r="AC6">
        <v>4.0000000000000001E-3</v>
      </c>
      <c r="AD6">
        <v>0.64559999999999995</v>
      </c>
    </row>
    <row r="7" spans="1:30">
      <c r="A7">
        <v>430</v>
      </c>
      <c r="B7">
        <v>6.2070028333333339E-2</v>
      </c>
      <c r="C7">
        <v>0.19899796666666664</v>
      </c>
      <c r="D7">
        <v>0.32993155000000002</v>
      </c>
      <c r="E7">
        <v>5.8950429999999998E-2</v>
      </c>
      <c r="F7">
        <v>0.42094948333333337</v>
      </c>
      <c r="G7">
        <v>0.33708444736842114</v>
      </c>
      <c r="H7">
        <v>5.451839833333335E-2</v>
      </c>
      <c r="I7">
        <v>0.36108267500000008</v>
      </c>
      <c r="J7">
        <v>0.13159177499999999</v>
      </c>
      <c r="K7">
        <v>0.17301370000000002</v>
      </c>
      <c r="L7">
        <v>6.592827833333334E-2</v>
      </c>
      <c r="M7">
        <v>6.4418293333333321E-2</v>
      </c>
      <c r="N7">
        <v>0.24439939999999996</v>
      </c>
      <c r="O7">
        <v>5.8562460000000004E-2</v>
      </c>
      <c r="P7">
        <v>4.7354438333333325E-2</v>
      </c>
      <c r="Q7">
        <v>5.3983561666666666E-2</v>
      </c>
      <c r="R7">
        <v>0.35432335833333339</v>
      </c>
      <c r="S7">
        <v>0.28550200833333333</v>
      </c>
      <c r="T7">
        <v>0.86211784166666683</v>
      </c>
      <c r="U7">
        <v>0.58269558333333338</v>
      </c>
      <c r="V7">
        <v>0.35691864166666654</v>
      </c>
      <c r="W7">
        <v>0.18953383333333332</v>
      </c>
      <c r="X7">
        <v>9.044284166666669E-2</v>
      </c>
      <c r="Y7">
        <v>3.2821775000000004E-2</v>
      </c>
      <c r="Z7">
        <v>57.817999999999998</v>
      </c>
      <c r="AA7">
        <v>86.702215923010002</v>
      </c>
      <c r="AB7">
        <v>0.28389999999999999</v>
      </c>
      <c r="AC7">
        <v>1.1599999999999999E-2</v>
      </c>
      <c r="AD7">
        <v>1.3855999999999999</v>
      </c>
    </row>
    <row r="8" spans="1:30">
      <c r="A8">
        <v>440</v>
      </c>
      <c r="B8">
        <v>6.1828534999999997E-2</v>
      </c>
      <c r="C8">
        <v>0.20423493333333331</v>
      </c>
      <c r="D8">
        <v>0.33282910833333335</v>
      </c>
      <c r="E8">
        <v>6.0300084999999989E-2</v>
      </c>
      <c r="F8">
        <v>0.42618221666666656</v>
      </c>
      <c r="G8">
        <v>0.35549821052631575</v>
      </c>
      <c r="H8">
        <v>5.4946856666666676E-2</v>
      </c>
      <c r="I8">
        <v>0.38756668333333338</v>
      </c>
      <c r="J8">
        <v>0.13021055000000001</v>
      </c>
      <c r="K8">
        <v>0.15796593333333331</v>
      </c>
      <c r="L8">
        <v>6.9210055000000006E-2</v>
      </c>
      <c r="M8">
        <v>6.5360396666666667E-2</v>
      </c>
      <c r="N8">
        <v>0.28249712499999996</v>
      </c>
      <c r="O8">
        <v>6.1373238333333344E-2</v>
      </c>
      <c r="P8">
        <v>4.7418793333333327E-2</v>
      </c>
      <c r="Q8">
        <v>5.6077268333333326E-2</v>
      </c>
      <c r="R8">
        <v>0.33361042500000004</v>
      </c>
      <c r="S8">
        <v>0.31739692499999994</v>
      </c>
      <c r="T8">
        <v>0.87657571666666656</v>
      </c>
      <c r="U8">
        <v>0.5877010416666667</v>
      </c>
      <c r="V8">
        <v>0.36123140000000009</v>
      </c>
      <c r="W8">
        <v>0.19286083333333337</v>
      </c>
      <c r="X8">
        <v>9.1865874999999972E-2</v>
      </c>
      <c r="Y8">
        <v>3.2822549999999999E-2</v>
      </c>
      <c r="Z8">
        <v>74.825000000000003</v>
      </c>
      <c r="AA8">
        <v>104.88490291825001</v>
      </c>
      <c r="AB8">
        <v>0.34827999999999998</v>
      </c>
      <c r="AC8">
        <v>2.3E-2</v>
      </c>
      <c r="AD8">
        <v>1.7470600000000001</v>
      </c>
    </row>
    <row r="9" spans="1:30">
      <c r="A9">
        <v>450</v>
      </c>
      <c r="B9">
        <v>6.1585718333333345E-2</v>
      </c>
      <c r="C9">
        <v>0.21318490000000001</v>
      </c>
      <c r="D9">
        <v>0.33097493333333333</v>
      </c>
      <c r="E9">
        <v>6.1314050000000016E-2</v>
      </c>
      <c r="F9">
        <v>0.42608661666666664</v>
      </c>
      <c r="G9">
        <v>0.38118624561403514</v>
      </c>
      <c r="H9">
        <v>5.5157203333333328E-2</v>
      </c>
      <c r="I9">
        <v>0.39963421666666665</v>
      </c>
      <c r="J9">
        <v>0.12810689166666667</v>
      </c>
      <c r="K9">
        <v>0.13878458333333332</v>
      </c>
      <c r="L9">
        <v>7.4725328333333327E-2</v>
      </c>
      <c r="M9">
        <v>6.5990156666666661E-2</v>
      </c>
      <c r="N9">
        <v>0.30935777499999995</v>
      </c>
      <c r="O9">
        <v>6.5759441666666654E-2</v>
      </c>
      <c r="P9">
        <v>4.6920133333333336E-2</v>
      </c>
      <c r="Q9">
        <v>5.9422578333333344E-2</v>
      </c>
      <c r="R9">
        <v>0.30571021666666665</v>
      </c>
      <c r="S9">
        <v>0.35313365000000002</v>
      </c>
      <c r="T9">
        <v>0.88417361666666672</v>
      </c>
      <c r="U9">
        <v>0.59009179166666681</v>
      </c>
      <c r="V9">
        <v>0.36326178333333325</v>
      </c>
      <c r="W9">
        <v>0.19423227499999995</v>
      </c>
      <c r="X9">
        <v>9.2043781666666671E-2</v>
      </c>
      <c r="Y9">
        <v>3.262162833333334E-2</v>
      </c>
      <c r="Z9">
        <v>87.247</v>
      </c>
      <c r="AA9">
        <v>117.02724305273</v>
      </c>
      <c r="AB9">
        <v>0.3362</v>
      </c>
      <c r="AC9">
        <v>3.7999999999999999E-2</v>
      </c>
      <c r="AD9">
        <v>1.7721100000000001</v>
      </c>
    </row>
    <row r="10" spans="1:30">
      <c r="A10">
        <v>460</v>
      </c>
      <c r="B10">
        <v>6.1541410000000005E-2</v>
      </c>
      <c r="C10">
        <v>0.22842331666666668</v>
      </c>
      <c r="D10">
        <v>0.3234239416666666</v>
      </c>
      <c r="E10">
        <v>6.2276550000000007E-2</v>
      </c>
      <c r="F10">
        <v>0.41932302500000007</v>
      </c>
      <c r="G10">
        <v>0.41912628947368419</v>
      </c>
      <c r="H10">
        <v>5.5676085E-2</v>
      </c>
      <c r="I10">
        <v>0.39156907499999999</v>
      </c>
      <c r="J10">
        <v>0.12505079999999999</v>
      </c>
      <c r="K10">
        <v>0.11913145833333331</v>
      </c>
      <c r="L10">
        <v>8.5489716666666674E-2</v>
      </c>
      <c r="M10">
        <v>6.6936670000000004E-2</v>
      </c>
      <c r="N10">
        <v>0.30758933333333327</v>
      </c>
      <c r="O10">
        <v>7.483413333333333E-2</v>
      </c>
      <c r="P10">
        <v>4.6072473333333329E-2</v>
      </c>
      <c r="Q10">
        <v>6.6588805000000001E-2</v>
      </c>
      <c r="R10">
        <v>0.27622666666666668</v>
      </c>
      <c r="S10">
        <v>0.39023531666666661</v>
      </c>
      <c r="T10">
        <v>0.8910357666666664</v>
      </c>
      <c r="U10">
        <v>0.59099203333333317</v>
      </c>
      <c r="V10">
        <v>0.36296977499999999</v>
      </c>
      <c r="W10">
        <v>0.19378337500000001</v>
      </c>
      <c r="X10">
        <v>9.1350823333333331E-2</v>
      </c>
      <c r="Y10">
        <v>3.2483540000000005E-2</v>
      </c>
      <c r="Z10">
        <v>90.611999999999995</v>
      </c>
      <c r="AA10">
        <v>117.8300729945</v>
      </c>
      <c r="AB10">
        <v>0.2908</v>
      </c>
      <c r="AC10">
        <v>0.06</v>
      </c>
      <c r="AD10">
        <v>1.6692</v>
      </c>
    </row>
    <row r="11" spans="1:30">
      <c r="A11">
        <v>470</v>
      </c>
      <c r="B11">
        <v>6.1623114999999999E-2</v>
      </c>
      <c r="C11">
        <v>0.25127326666666666</v>
      </c>
      <c r="D11">
        <v>0.31133905000000001</v>
      </c>
      <c r="E11">
        <v>6.3245069999999987E-2</v>
      </c>
      <c r="F11">
        <v>0.40343499166666663</v>
      </c>
      <c r="G11">
        <v>0.4659589122807018</v>
      </c>
      <c r="H11">
        <v>5.6638236666666661E-2</v>
      </c>
      <c r="I11">
        <v>0.36242769166666661</v>
      </c>
      <c r="J11">
        <v>0.12047583333333331</v>
      </c>
      <c r="K11">
        <v>0.10139543333333337</v>
      </c>
      <c r="L11">
        <v>0.10506226666666667</v>
      </c>
      <c r="M11">
        <v>6.8412669999999995E-2</v>
      </c>
      <c r="N11">
        <v>0.27780770833333329</v>
      </c>
      <c r="O11">
        <v>9.2692154999999984E-2</v>
      </c>
      <c r="P11">
        <v>4.517525166666668E-2</v>
      </c>
      <c r="Q11">
        <v>8.0680693333333317E-2</v>
      </c>
      <c r="R11">
        <v>0.24755615833333339</v>
      </c>
      <c r="S11">
        <v>0.42596649166666667</v>
      </c>
      <c r="T11">
        <v>0.89566405833333318</v>
      </c>
      <c r="U11">
        <v>0.58977116666666674</v>
      </c>
      <c r="V11">
        <v>0.36081002500000009</v>
      </c>
      <c r="W11">
        <v>0.19232811666666666</v>
      </c>
      <c r="X11">
        <v>9.0392671666666702E-2</v>
      </c>
      <c r="Y11">
        <v>3.2403561666666671E-2</v>
      </c>
      <c r="Z11">
        <v>91.367999999999995</v>
      </c>
      <c r="AA11">
        <v>114.87623970761</v>
      </c>
      <c r="AB11">
        <v>0.19536000000000001</v>
      </c>
      <c r="AC11">
        <v>9.0980000000000005E-2</v>
      </c>
      <c r="AD11">
        <v>1.2876399999999999</v>
      </c>
    </row>
    <row r="12" spans="1:30">
      <c r="A12">
        <v>480</v>
      </c>
      <c r="B12">
        <v>6.2027578333333347E-2</v>
      </c>
      <c r="C12">
        <v>0.28004684999999996</v>
      </c>
      <c r="D12">
        <v>0.29822598333333333</v>
      </c>
      <c r="E12">
        <v>6.4783435E-2</v>
      </c>
      <c r="F12">
        <v>0.37927369166666663</v>
      </c>
      <c r="G12">
        <v>0.51047998245614035</v>
      </c>
      <c r="H12">
        <v>5.8397406666666672E-2</v>
      </c>
      <c r="I12">
        <v>0.31611836666666676</v>
      </c>
      <c r="J12">
        <v>0.11512378333333333</v>
      </c>
      <c r="K12">
        <v>8.6946361666666666E-2</v>
      </c>
      <c r="L12">
        <v>0.138668125</v>
      </c>
      <c r="M12">
        <v>7.1282416666666654E-2</v>
      </c>
      <c r="N12">
        <v>0.23086725833333335</v>
      </c>
      <c r="O12">
        <v>0.12488222499999999</v>
      </c>
      <c r="P12">
        <v>4.4439310000000003E-2</v>
      </c>
      <c r="Q12">
        <v>0.10688392166666666</v>
      </c>
      <c r="R12">
        <v>0.21805285833333332</v>
      </c>
      <c r="S12">
        <v>0.4456067583333333</v>
      </c>
      <c r="T12">
        <v>0.89931640833333337</v>
      </c>
      <c r="U12">
        <v>0.58840650833333341</v>
      </c>
      <c r="V12">
        <v>0.35873606666666674</v>
      </c>
      <c r="W12">
        <v>0.19105973333333329</v>
      </c>
      <c r="X12">
        <v>8.9747216666666657E-2</v>
      </c>
      <c r="Y12">
        <v>3.2325961666666667E-2</v>
      </c>
      <c r="Z12">
        <v>95.108999999999995</v>
      </c>
      <c r="AA12">
        <v>115.93633203053</v>
      </c>
      <c r="AB12">
        <v>9.5640000000000003E-2</v>
      </c>
      <c r="AC12">
        <v>0.13902</v>
      </c>
      <c r="AD12">
        <v>0.81295010000000001</v>
      </c>
    </row>
    <row r="13" spans="1:30">
      <c r="A13">
        <v>490</v>
      </c>
      <c r="B13">
        <v>6.2964219999999987E-2</v>
      </c>
      <c r="C13">
        <v>0.30878109166666673</v>
      </c>
      <c r="D13">
        <v>0.28533059999999999</v>
      </c>
      <c r="E13">
        <v>6.7377563333333321E-2</v>
      </c>
      <c r="F13">
        <v>0.34635903333333329</v>
      </c>
      <c r="G13">
        <v>0.54580657017543843</v>
      </c>
      <c r="H13">
        <v>6.1215998333333341E-2</v>
      </c>
      <c r="I13">
        <v>0.26024364166666669</v>
      </c>
      <c r="J13">
        <v>0.10984815000000002</v>
      </c>
      <c r="K13">
        <v>7.5181310000000001E-2</v>
      </c>
      <c r="L13">
        <v>0.19208710000000001</v>
      </c>
      <c r="M13">
        <v>7.5705936666666668E-2</v>
      </c>
      <c r="N13">
        <v>0.1775398</v>
      </c>
      <c r="O13">
        <v>0.17789125833333333</v>
      </c>
      <c r="P13">
        <v>4.4288720000000011E-2</v>
      </c>
      <c r="Q13">
        <v>0.15204183333333335</v>
      </c>
      <c r="R13">
        <v>0.18988172500000003</v>
      </c>
      <c r="S13">
        <v>0.4442305083333335</v>
      </c>
      <c r="T13">
        <v>0.9036963166666665</v>
      </c>
      <c r="U13">
        <v>0.58842537500000003</v>
      </c>
      <c r="V13">
        <v>0.35810809999999998</v>
      </c>
      <c r="W13">
        <v>0.1908462916666667</v>
      </c>
      <c r="X13">
        <v>8.9649576666666675E-2</v>
      </c>
      <c r="Y13">
        <v>3.2307445000000004E-2</v>
      </c>
      <c r="Z13">
        <v>91.962999999999994</v>
      </c>
      <c r="AA13">
        <v>108.82173557335</v>
      </c>
      <c r="AB13">
        <v>3.2009999999999997E-2</v>
      </c>
      <c r="AC13">
        <v>0.20802000000000001</v>
      </c>
      <c r="AD13">
        <v>0.46517999999999998</v>
      </c>
    </row>
    <row r="14" spans="1:30">
      <c r="A14">
        <v>500</v>
      </c>
      <c r="B14">
        <v>6.518080666666666E-2</v>
      </c>
      <c r="C14">
        <v>0.32945159166666665</v>
      </c>
      <c r="D14">
        <v>0.26942757500000003</v>
      </c>
      <c r="E14">
        <v>7.5312803333333317E-2</v>
      </c>
      <c r="F14">
        <v>0.31112164999999997</v>
      </c>
      <c r="G14">
        <v>0.56719242982456142</v>
      </c>
      <c r="H14">
        <v>6.821759333333334E-2</v>
      </c>
      <c r="I14">
        <v>0.20858144166666673</v>
      </c>
      <c r="J14">
        <v>0.10493985833333333</v>
      </c>
      <c r="K14">
        <v>6.6094966666666671E-2</v>
      </c>
      <c r="L14">
        <v>0.27072843333333335</v>
      </c>
      <c r="M14">
        <v>8.7221761666666633E-2</v>
      </c>
      <c r="N14">
        <v>0.1297134833333333</v>
      </c>
      <c r="O14">
        <v>0.24578515833333331</v>
      </c>
      <c r="P14">
        <v>4.4680819999999989E-2</v>
      </c>
      <c r="Q14">
        <v>0.22507274999999999</v>
      </c>
      <c r="R14">
        <v>0.16785840833333332</v>
      </c>
      <c r="S14">
        <v>0.42321365</v>
      </c>
      <c r="T14">
        <v>0.90718365833333325</v>
      </c>
      <c r="U14">
        <v>0.5889789666666666</v>
      </c>
      <c r="V14">
        <v>0.35845529166666668</v>
      </c>
      <c r="W14">
        <v>0.19124635833333331</v>
      </c>
      <c r="X14">
        <v>8.9812308333333354E-2</v>
      </c>
      <c r="Y14">
        <v>3.228158833333334E-2</v>
      </c>
      <c r="Z14">
        <v>95.724000000000004</v>
      </c>
      <c r="AA14">
        <v>109.36340486045999</v>
      </c>
      <c r="AB14">
        <v>4.8999999999999998E-3</v>
      </c>
      <c r="AC14">
        <v>0.32300000000000001</v>
      </c>
      <c r="AD14">
        <v>0.27200000000000002</v>
      </c>
    </row>
    <row r="15" spans="1:30">
      <c r="A15">
        <v>510</v>
      </c>
      <c r="B15">
        <v>7.0271460000000008E-2</v>
      </c>
      <c r="C15">
        <v>0.33336444999999987</v>
      </c>
      <c r="D15">
        <v>0.25037432499999995</v>
      </c>
      <c r="E15">
        <v>0.10119850833333333</v>
      </c>
      <c r="F15">
        <v>0.28123512500000003</v>
      </c>
      <c r="G15">
        <v>0.57426471052631567</v>
      </c>
      <c r="H15">
        <v>8.9419393333333333E-2</v>
      </c>
      <c r="I15">
        <v>0.16830880000000001</v>
      </c>
      <c r="J15">
        <v>9.9820501666666686E-2</v>
      </c>
      <c r="K15">
        <v>6.0318506666666681E-2</v>
      </c>
      <c r="L15">
        <v>0.37610672500000003</v>
      </c>
      <c r="M15">
        <v>0.12530845833333332</v>
      </c>
      <c r="N15">
        <v>9.427922499999998E-2</v>
      </c>
      <c r="O15">
        <v>0.30725077499999998</v>
      </c>
      <c r="P15">
        <v>4.5595713333333329E-2</v>
      </c>
      <c r="Q15">
        <v>0.33553063333333349</v>
      </c>
      <c r="R15">
        <v>0.14895508333333335</v>
      </c>
      <c r="S15">
        <v>0.38548756666666667</v>
      </c>
      <c r="T15">
        <v>0.90908444999999993</v>
      </c>
      <c r="U15">
        <v>0.58948388333333335</v>
      </c>
      <c r="V15">
        <v>0.35918600833333325</v>
      </c>
      <c r="W15">
        <v>0.19157932500000005</v>
      </c>
      <c r="X15">
        <v>8.9879099999999976E-2</v>
      </c>
      <c r="Y15">
        <v>3.2154531666666666E-2</v>
      </c>
      <c r="Z15">
        <v>96.613</v>
      </c>
      <c r="AA15">
        <v>107.80897242107999</v>
      </c>
      <c r="AB15">
        <v>9.2999999999999992E-3</v>
      </c>
      <c r="AC15">
        <v>0.503</v>
      </c>
      <c r="AD15">
        <v>0.15820000000000001</v>
      </c>
    </row>
    <row r="16" spans="1:30">
      <c r="A16">
        <v>520</v>
      </c>
      <c r="B16">
        <v>7.6395878333333347E-2</v>
      </c>
      <c r="C16">
        <v>0.31459659999999995</v>
      </c>
      <c r="D16">
        <v>0.23144281666666669</v>
      </c>
      <c r="E16">
        <v>0.14536074166666665</v>
      </c>
      <c r="F16">
        <v>0.2538760166666667</v>
      </c>
      <c r="G16">
        <v>0.56908342982456139</v>
      </c>
      <c r="H16">
        <v>0.12461448499999998</v>
      </c>
      <c r="I16">
        <v>0.13768434166666665</v>
      </c>
      <c r="J16">
        <v>9.5163071666666654E-2</v>
      </c>
      <c r="K16">
        <v>5.6459995000000013E-2</v>
      </c>
      <c r="L16">
        <v>0.4757763499999999</v>
      </c>
      <c r="M16">
        <v>0.20583289166666663</v>
      </c>
      <c r="N16">
        <v>6.9541328333333333E-2</v>
      </c>
      <c r="O16">
        <v>0.33715770000000006</v>
      </c>
      <c r="P16">
        <v>4.6780213333333334E-2</v>
      </c>
      <c r="Q16">
        <v>0.46239250833333334</v>
      </c>
      <c r="R16">
        <v>0.12697034166666665</v>
      </c>
      <c r="S16">
        <v>0.33671907500000003</v>
      </c>
      <c r="T16">
        <v>0.91091105000000006</v>
      </c>
      <c r="U16">
        <v>0.59059091666666663</v>
      </c>
      <c r="V16">
        <v>0.36041196666666669</v>
      </c>
      <c r="W16">
        <v>0.19205149999999999</v>
      </c>
      <c r="X16">
        <v>8.9969768333333366E-2</v>
      </c>
      <c r="Y16">
        <v>3.2086668333333332E-2</v>
      </c>
      <c r="Z16">
        <v>97.129000000000005</v>
      </c>
      <c r="AA16">
        <v>104.79461347946001</v>
      </c>
      <c r="AB16">
        <v>6.3270000000000007E-2</v>
      </c>
      <c r="AC16">
        <v>0.71</v>
      </c>
      <c r="AD16">
        <v>7.8249990000000005E-2</v>
      </c>
    </row>
    <row r="17" spans="1:30">
      <c r="A17">
        <v>530</v>
      </c>
      <c r="B17">
        <v>7.9490669999999999E-2</v>
      </c>
      <c r="C17">
        <v>0.28627900000000001</v>
      </c>
      <c r="D17">
        <v>0.21425589166666667</v>
      </c>
      <c r="E17">
        <v>0.17826421666666667</v>
      </c>
      <c r="F17">
        <v>0.22888982500000002</v>
      </c>
      <c r="G17">
        <v>0.55068391228070179</v>
      </c>
      <c r="H17">
        <v>0.15350303333333334</v>
      </c>
      <c r="I17">
        <v>0.11655959999999999</v>
      </c>
      <c r="J17">
        <v>9.2654703333333324E-2</v>
      </c>
      <c r="K17">
        <v>5.3118276666666651E-2</v>
      </c>
      <c r="L17">
        <v>0.53122386666666666</v>
      </c>
      <c r="M17">
        <v>0.30526295000000003</v>
      </c>
      <c r="N17">
        <v>5.3989398333333334E-2</v>
      </c>
      <c r="O17">
        <v>0.33353582500000006</v>
      </c>
      <c r="P17">
        <v>4.7640060000000005E-2</v>
      </c>
      <c r="Q17">
        <v>0.55873254999999999</v>
      </c>
      <c r="R17">
        <v>0.10723302500000001</v>
      </c>
      <c r="S17">
        <v>0.28273100833333331</v>
      </c>
      <c r="T17">
        <v>0.91005279166666631</v>
      </c>
      <c r="U17">
        <v>0.59001854166666656</v>
      </c>
      <c r="V17">
        <v>0.36045582500000001</v>
      </c>
      <c r="W17">
        <v>0.19210119166666667</v>
      </c>
      <c r="X17">
        <v>8.9963418333333336E-2</v>
      </c>
      <c r="Y17">
        <v>3.1982216666666667E-2</v>
      </c>
      <c r="Z17">
        <v>102.099</v>
      </c>
      <c r="AA17">
        <v>107.69294599522999</v>
      </c>
      <c r="AB17">
        <v>0.16550000000000001</v>
      </c>
      <c r="AC17">
        <v>0.86199999999999999</v>
      </c>
      <c r="AD17">
        <v>4.2160000000000003E-2</v>
      </c>
    </row>
    <row r="18" spans="1:30">
      <c r="A18">
        <v>540</v>
      </c>
      <c r="B18">
        <v>8.1275829999999993E-2</v>
      </c>
      <c r="C18">
        <v>0.27348898333333332</v>
      </c>
      <c r="D18">
        <v>0.19942239166666667</v>
      </c>
      <c r="E18">
        <v>0.18394409166666667</v>
      </c>
      <c r="F18">
        <v>0.21420464166666661</v>
      </c>
      <c r="G18">
        <v>0.52350553508771935</v>
      </c>
      <c r="H18">
        <v>0.17379346666666665</v>
      </c>
      <c r="I18">
        <v>0.10424936666666668</v>
      </c>
      <c r="J18">
        <v>9.2467271666666642E-2</v>
      </c>
      <c r="K18">
        <v>5.1209053333333324E-2</v>
      </c>
      <c r="L18">
        <v>0.54915749166666672</v>
      </c>
      <c r="M18">
        <v>0.38315455000000009</v>
      </c>
      <c r="N18">
        <v>4.5821586666666657E-2</v>
      </c>
      <c r="O18">
        <v>0.31652869999999994</v>
      </c>
      <c r="P18">
        <v>4.8585868333333337E-2</v>
      </c>
      <c r="Q18">
        <v>0.61572680833333326</v>
      </c>
      <c r="R18">
        <v>9.9615650000000014E-2</v>
      </c>
      <c r="S18">
        <v>0.23128248333333337</v>
      </c>
      <c r="T18">
        <v>0.91121528333333357</v>
      </c>
      <c r="U18">
        <v>0.58989701666666672</v>
      </c>
      <c r="V18">
        <v>0.36056023333333337</v>
      </c>
      <c r="W18">
        <v>0.19217038333333333</v>
      </c>
      <c r="X18">
        <v>9.0013728333333334E-2</v>
      </c>
      <c r="Y18">
        <v>3.196098499999999E-2</v>
      </c>
      <c r="Z18">
        <v>100.755</v>
      </c>
      <c r="AA18">
        <v>104.40783239446</v>
      </c>
      <c r="AB18">
        <v>0.29039999999999999</v>
      </c>
      <c r="AC18">
        <v>0.95399999999999996</v>
      </c>
      <c r="AD18">
        <v>2.0299999999999999E-2</v>
      </c>
    </row>
    <row r="19" spans="1:30">
      <c r="A19">
        <v>550</v>
      </c>
      <c r="B19">
        <v>8.4289564999999997E-2</v>
      </c>
      <c r="C19">
        <v>0.27645675000000008</v>
      </c>
      <c r="D19">
        <v>0.1845116416666667</v>
      </c>
      <c r="E19">
        <v>0.17011105833333331</v>
      </c>
      <c r="F19">
        <v>0.20835477499999999</v>
      </c>
      <c r="G19">
        <v>0.48843353508771936</v>
      </c>
      <c r="H19">
        <v>0.19944286666666666</v>
      </c>
      <c r="I19">
        <v>9.6365210000000034E-2</v>
      </c>
      <c r="J19">
        <v>9.3189238333333341E-2</v>
      </c>
      <c r="K19">
        <v>5.1240914999999991E-2</v>
      </c>
      <c r="L19">
        <v>0.5457149416666669</v>
      </c>
      <c r="M19">
        <v>0.43094287499999984</v>
      </c>
      <c r="N19">
        <v>4.1667020000000006E-2</v>
      </c>
      <c r="O19">
        <v>0.29299385000000006</v>
      </c>
      <c r="P19">
        <v>5.0365253333333332E-2</v>
      </c>
      <c r="Q19">
        <v>0.64972505833333327</v>
      </c>
      <c r="R19">
        <v>0.10188859166666669</v>
      </c>
      <c r="S19">
        <v>0.18505535833333331</v>
      </c>
      <c r="T19">
        <v>0.91401962500000011</v>
      </c>
      <c r="U19">
        <v>0.59030225000000003</v>
      </c>
      <c r="V19">
        <v>0.3608293500000001</v>
      </c>
      <c r="W19">
        <v>0.19231270833333333</v>
      </c>
      <c r="X19">
        <v>9.0062035000000012E-2</v>
      </c>
      <c r="Y19">
        <v>3.1976361666666661E-2</v>
      </c>
      <c r="Z19">
        <v>102.31699999999999</v>
      </c>
      <c r="AA19">
        <v>104.04727089229</v>
      </c>
      <c r="AB19">
        <v>0.4334499</v>
      </c>
      <c r="AC19">
        <v>0.99495009999999995</v>
      </c>
      <c r="AD19">
        <v>8.7499989999999996E-3</v>
      </c>
    </row>
    <row r="20" spans="1:30">
      <c r="A20">
        <v>560</v>
      </c>
      <c r="B20">
        <v>9.0583705E-2</v>
      </c>
      <c r="C20">
        <v>0.27720293333333335</v>
      </c>
      <c r="D20">
        <v>0.16938429999999999</v>
      </c>
      <c r="E20">
        <v>0.14938090000000001</v>
      </c>
      <c r="F20">
        <v>0.20162233333333332</v>
      </c>
      <c r="G20">
        <v>0.44521108771929813</v>
      </c>
      <c r="H20">
        <v>0.24827033333333329</v>
      </c>
      <c r="I20">
        <v>8.9796273333333329E-2</v>
      </c>
      <c r="J20">
        <v>9.6205713333333345E-2</v>
      </c>
      <c r="K20">
        <v>5.1950186666666655E-2</v>
      </c>
      <c r="L20">
        <v>0.5280724166666666</v>
      </c>
      <c r="M20">
        <v>0.4691505749999999</v>
      </c>
      <c r="N20">
        <v>3.943856166666667E-2</v>
      </c>
      <c r="O20">
        <v>0.2618644</v>
      </c>
      <c r="P20">
        <v>5.3846846666666663E-2</v>
      </c>
      <c r="Q20">
        <v>0.67221923333333322</v>
      </c>
      <c r="R20">
        <v>0.10356040833333333</v>
      </c>
      <c r="S20">
        <v>0.14553980833333335</v>
      </c>
      <c r="T20">
        <v>0.91342640833333333</v>
      </c>
      <c r="U20">
        <v>0.58929232500000017</v>
      </c>
      <c r="V20">
        <v>0.36042625833333336</v>
      </c>
      <c r="W20">
        <v>0.1920581666666667</v>
      </c>
      <c r="X20">
        <v>8.9862064999999991E-2</v>
      </c>
      <c r="Y20">
        <v>3.1919643333333338E-2</v>
      </c>
      <c r="Z20">
        <v>100</v>
      </c>
      <c r="AA20">
        <v>100</v>
      </c>
      <c r="AB20">
        <v>0.59450000000000003</v>
      </c>
      <c r="AC20">
        <v>0.995</v>
      </c>
      <c r="AD20">
        <v>3.8999999999999998E-3</v>
      </c>
    </row>
    <row r="21" spans="1:30">
      <c r="A21">
        <v>570</v>
      </c>
      <c r="B21">
        <v>0.10290174166666669</v>
      </c>
      <c r="C21">
        <v>0.28929745833333337</v>
      </c>
      <c r="D21">
        <v>0.15728792500000002</v>
      </c>
      <c r="E21">
        <v>0.13274413333333335</v>
      </c>
      <c r="F21">
        <v>0.19439629999999999</v>
      </c>
      <c r="G21">
        <v>0.39987279824561406</v>
      </c>
      <c r="H21">
        <v>0.33542334166666665</v>
      </c>
      <c r="I21">
        <v>8.5507440000000004E-2</v>
      </c>
      <c r="J21">
        <v>0.10811634166666667</v>
      </c>
      <c r="K21">
        <v>5.1872516666666674E-2</v>
      </c>
      <c r="L21">
        <v>0.50445602499999997</v>
      </c>
      <c r="M21">
        <v>0.51789027499999996</v>
      </c>
      <c r="N21">
        <v>3.8310046666666674E-2</v>
      </c>
      <c r="O21">
        <v>0.22999249166666669</v>
      </c>
      <c r="P21">
        <v>5.9860634999999988E-2</v>
      </c>
      <c r="Q21">
        <v>0.69386825000000019</v>
      </c>
      <c r="R21">
        <v>0.10906664166666667</v>
      </c>
      <c r="S21">
        <v>0.11806755000000001</v>
      </c>
      <c r="T21">
        <v>0.91601871666666668</v>
      </c>
      <c r="U21">
        <v>0.59094326666666674</v>
      </c>
      <c r="V21">
        <v>0.36184815000000004</v>
      </c>
      <c r="W21">
        <v>0.19263221666666666</v>
      </c>
      <c r="X21">
        <v>8.9903781666666654E-2</v>
      </c>
      <c r="Y21">
        <v>3.1947816666666656E-2</v>
      </c>
      <c r="Z21">
        <v>97.734999999999999</v>
      </c>
      <c r="AA21">
        <v>96.333309435040007</v>
      </c>
      <c r="AB21">
        <v>0.7621</v>
      </c>
      <c r="AC21">
        <v>0.95199999999999996</v>
      </c>
      <c r="AD21">
        <v>2.0999999999999999E-3</v>
      </c>
    </row>
    <row r="22" spans="1:30">
      <c r="A22">
        <v>580</v>
      </c>
      <c r="B22">
        <v>0.11905133333333331</v>
      </c>
      <c r="C22">
        <v>0.33937629999999985</v>
      </c>
      <c r="D22">
        <v>0.14910803333333333</v>
      </c>
      <c r="E22">
        <v>0.12186105833333336</v>
      </c>
      <c r="F22">
        <v>0.19256667500000005</v>
      </c>
      <c r="G22">
        <v>0.35043208771929824</v>
      </c>
      <c r="H22">
        <v>0.44399372499999995</v>
      </c>
      <c r="I22">
        <v>8.3723356666666665E-2</v>
      </c>
      <c r="J22">
        <v>0.15556720833333332</v>
      </c>
      <c r="K22">
        <v>5.1198130000000001E-2</v>
      </c>
      <c r="L22">
        <v>0.47052008333333339</v>
      </c>
      <c r="M22">
        <v>0.56792810000000005</v>
      </c>
      <c r="N22">
        <v>3.774989833333333E-2</v>
      </c>
      <c r="O22">
        <v>0.197653675</v>
      </c>
      <c r="P22">
        <v>7.2117415000000004E-2</v>
      </c>
      <c r="Q22">
        <v>0.70995190833333333</v>
      </c>
      <c r="R22">
        <v>0.13680310833333337</v>
      </c>
      <c r="S22">
        <v>0.10052612</v>
      </c>
      <c r="T22">
        <v>0.91548002499999981</v>
      </c>
      <c r="U22">
        <v>0.59030813333333343</v>
      </c>
      <c r="V22">
        <v>0.36175061666666669</v>
      </c>
      <c r="W22">
        <v>0.19238150833333331</v>
      </c>
      <c r="X22">
        <v>8.9512599999999998E-2</v>
      </c>
      <c r="Y22">
        <v>3.1817339999999993E-2</v>
      </c>
      <c r="Z22">
        <v>98.918000000000006</v>
      </c>
      <c r="AA22">
        <v>95.786038542749992</v>
      </c>
      <c r="AB22">
        <v>0.9163</v>
      </c>
      <c r="AC22">
        <v>0.87</v>
      </c>
      <c r="AD22">
        <v>1.6500009999999999E-3</v>
      </c>
    </row>
    <row r="23" spans="1:30">
      <c r="A23">
        <v>590</v>
      </c>
      <c r="B23">
        <v>0.13426457500000002</v>
      </c>
      <c r="C23">
        <v>0.42021606666666661</v>
      </c>
      <c r="D23">
        <v>0.14482330000000002</v>
      </c>
      <c r="E23">
        <v>0.11517310833333336</v>
      </c>
      <c r="F23">
        <v>0.20018149166666663</v>
      </c>
      <c r="G23">
        <v>0.29938849999999995</v>
      </c>
      <c r="H23">
        <v>0.53847324166666677</v>
      </c>
      <c r="I23">
        <v>8.3963895000000024E-2</v>
      </c>
      <c r="J23">
        <v>0.26539007499999995</v>
      </c>
      <c r="K23">
        <v>5.2420011666666662E-2</v>
      </c>
      <c r="L23">
        <v>0.42763790833333332</v>
      </c>
      <c r="M23">
        <v>0.60687985833333324</v>
      </c>
      <c r="N23">
        <v>3.7752858333333326E-2</v>
      </c>
      <c r="O23">
        <v>0.16503741666666669</v>
      </c>
      <c r="P23">
        <v>0.10355886499999999</v>
      </c>
      <c r="Q23">
        <v>0.72318983333333342</v>
      </c>
      <c r="R23">
        <v>0.19962652500000003</v>
      </c>
      <c r="S23">
        <v>8.9582411666666667E-2</v>
      </c>
      <c r="T23">
        <v>0.91584150833333322</v>
      </c>
      <c r="U23">
        <v>0.58971344166666673</v>
      </c>
      <c r="V23">
        <v>0.36132579166666667</v>
      </c>
      <c r="W23">
        <v>0.19192907499999998</v>
      </c>
      <c r="X23">
        <v>8.9164920000000009E-2</v>
      </c>
      <c r="Y23">
        <v>3.179289166666667E-2</v>
      </c>
      <c r="Z23">
        <v>93.498999999999995</v>
      </c>
      <c r="AA23">
        <v>88.683296874909999</v>
      </c>
      <c r="AB23">
        <v>1.0263</v>
      </c>
      <c r="AC23">
        <v>0.75700000000000001</v>
      </c>
      <c r="AD23">
        <v>1.1000000000000001E-3</v>
      </c>
    </row>
    <row r="24" spans="1:30">
      <c r="A24">
        <v>600</v>
      </c>
      <c r="B24">
        <v>0.14319794999999999</v>
      </c>
      <c r="C24">
        <v>0.48778946666666656</v>
      </c>
      <c r="D24">
        <v>0.14185823333333333</v>
      </c>
      <c r="E24">
        <v>0.10948136666666668</v>
      </c>
      <c r="F24">
        <v>0.21440988333333333</v>
      </c>
      <c r="G24">
        <v>0.25243408771929826</v>
      </c>
      <c r="H24">
        <v>0.58667338333333341</v>
      </c>
      <c r="I24">
        <v>8.4315061666666677E-2</v>
      </c>
      <c r="J24">
        <v>0.39871153333333331</v>
      </c>
      <c r="K24">
        <v>5.8412533333333336E-2</v>
      </c>
      <c r="L24">
        <v>0.3812450750000001</v>
      </c>
      <c r="M24">
        <v>0.62804645000000003</v>
      </c>
      <c r="N24">
        <v>3.7969446666666663E-2</v>
      </c>
      <c r="O24">
        <v>0.13501274166666669</v>
      </c>
      <c r="P24">
        <v>0.1775223083333333</v>
      </c>
      <c r="Q24">
        <v>0.73143508333333351</v>
      </c>
      <c r="R24">
        <v>0.29012802499999996</v>
      </c>
      <c r="S24">
        <v>8.1558781666666677E-2</v>
      </c>
      <c r="T24">
        <v>0.9143345249999999</v>
      </c>
      <c r="U24">
        <v>0.58713160000000009</v>
      </c>
      <c r="V24">
        <v>0.35932281666666666</v>
      </c>
      <c r="W24">
        <v>0.19059474999999995</v>
      </c>
      <c r="X24">
        <v>8.8521574999999991E-2</v>
      </c>
      <c r="Y24">
        <v>3.1730429999999997E-2</v>
      </c>
      <c r="Z24">
        <v>97.688000000000002</v>
      </c>
      <c r="AA24">
        <v>90.002443184580002</v>
      </c>
      <c r="AB24">
        <v>1.0622</v>
      </c>
      <c r="AC24">
        <v>0.63100000000000001</v>
      </c>
      <c r="AD24">
        <v>8.0000000000000004E-4</v>
      </c>
    </row>
    <row r="25" spans="1:30">
      <c r="A25">
        <v>610</v>
      </c>
      <c r="B25">
        <v>0.14687942500000001</v>
      </c>
      <c r="C25">
        <v>0.52510819166666678</v>
      </c>
      <c r="D25">
        <v>0.14057073333333331</v>
      </c>
      <c r="E25">
        <v>0.10535899166666667</v>
      </c>
      <c r="F25">
        <v>0.22951794166666656</v>
      </c>
      <c r="G25">
        <v>0.22096198245614038</v>
      </c>
      <c r="H25">
        <v>0.5948389999999999</v>
      </c>
      <c r="I25">
        <v>8.4110750000000012E-2</v>
      </c>
      <c r="J25">
        <v>0.50008147499999989</v>
      </c>
      <c r="K25">
        <v>7.3179203333333345E-2</v>
      </c>
      <c r="L25">
        <v>0.34679870833333326</v>
      </c>
      <c r="M25">
        <v>0.6370308166666665</v>
      </c>
      <c r="N25">
        <v>3.8520499999999992E-2</v>
      </c>
      <c r="O25">
        <v>0.11490038333333331</v>
      </c>
      <c r="P25">
        <v>0.3120716916666666</v>
      </c>
      <c r="Q25">
        <v>0.73904127499999983</v>
      </c>
      <c r="R25">
        <v>0.40005980833333327</v>
      </c>
      <c r="S25">
        <v>7.6396166666666668E-2</v>
      </c>
      <c r="T25">
        <v>0.91546715000000001</v>
      </c>
      <c r="U25">
        <v>0.58514774999999986</v>
      </c>
      <c r="V25">
        <v>0.35753359166666665</v>
      </c>
      <c r="W25">
        <v>0.18938618333333329</v>
      </c>
      <c r="X25">
        <v>8.8062719999999983E-2</v>
      </c>
      <c r="Y25">
        <v>3.1848683333333329E-2</v>
      </c>
      <c r="Z25">
        <v>99.269000000000005</v>
      </c>
      <c r="AA25">
        <v>89.594409122000002</v>
      </c>
      <c r="AB25">
        <v>1.0025999999999999</v>
      </c>
      <c r="AC25">
        <v>0.503</v>
      </c>
      <c r="AD25">
        <v>3.4000000000000002E-4</v>
      </c>
    </row>
    <row r="26" spans="1:30">
      <c r="A26">
        <v>620</v>
      </c>
      <c r="B26">
        <v>0.15077500000000002</v>
      </c>
      <c r="C26">
        <v>0.54573726666666666</v>
      </c>
      <c r="D26">
        <v>0.14067464999999998</v>
      </c>
      <c r="E26">
        <v>0.10434214666666669</v>
      </c>
      <c r="F26">
        <v>0.24057660833333333</v>
      </c>
      <c r="G26">
        <v>0.20431409649122806</v>
      </c>
      <c r="H26">
        <v>0.5905891333333334</v>
      </c>
      <c r="I26">
        <v>8.3860701666666648E-2</v>
      </c>
      <c r="J26">
        <v>0.55631910000000007</v>
      </c>
      <c r="K26">
        <v>9.5515593333333343E-2</v>
      </c>
      <c r="L26">
        <v>0.32744335000000008</v>
      </c>
      <c r="M26">
        <v>0.63999127499999997</v>
      </c>
      <c r="N26">
        <v>3.9246943333333333E-2</v>
      </c>
      <c r="O26">
        <v>0.10397176333333333</v>
      </c>
      <c r="P26">
        <v>0.46683287499999998</v>
      </c>
      <c r="Q26">
        <v>0.74620015000000017</v>
      </c>
      <c r="R26">
        <v>0.51579829999999993</v>
      </c>
      <c r="S26">
        <v>7.4059041666666672E-2</v>
      </c>
      <c r="T26">
        <v>0.91763659999999991</v>
      </c>
      <c r="U26">
        <v>0.58304103333333346</v>
      </c>
      <c r="V26">
        <v>0.35543389999999991</v>
      </c>
      <c r="W26">
        <v>0.18798600833333329</v>
      </c>
      <c r="X26">
        <v>8.7493856666666675E-2</v>
      </c>
      <c r="Y26">
        <v>3.1934163333333335E-2</v>
      </c>
      <c r="Z26">
        <v>99.042000000000002</v>
      </c>
      <c r="AA26">
        <v>87.693139122139996</v>
      </c>
      <c r="AB26">
        <v>0.85444989999999998</v>
      </c>
      <c r="AC26">
        <v>0.38100000000000001</v>
      </c>
      <c r="AD26">
        <v>1.9000000000000001E-4</v>
      </c>
    </row>
    <row r="27" spans="1:30">
      <c r="A27">
        <v>630</v>
      </c>
      <c r="B27">
        <v>0.158095925</v>
      </c>
      <c r="C27">
        <v>0.56155975000000002</v>
      </c>
      <c r="D27">
        <v>0.14109325833333333</v>
      </c>
      <c r="E27">
        <v>0.10598920833333331</v>
      </c>
      <c r="F27">
        <v>0.25396096666666668</v>
      </c>
      <c r="G27">
        <v>0.19579253508771929</v>
      </c>
      <c r="H27">
        <v>0.58661715833333339</v>
      </c>
      <c r="I27">
        <v>8.5170120000000002E-2</v>
      </c>
      <c r="J27">
        <v>0.57945065000000007</v>
      </c>
      <c r="K27">
        <v>0.11892533333333334</v>
      </c>
      <c r="L27">
        <v>0.31770719999999997</v>
      </c>
      <c r="M27">
        <v>0.64197920833333333</v>
      </c>
      <c r="N27">
        <v>3.986566833333334E-2</v>
      </c>
      <c r="O27">
        <v>9.7914645000000036E-2</v>
      </c>
      <c r="P27">
        <v>0.58083155833333333</v>
      </c>
      <c r="Q27">
        <v>0.75180381666666674</v>
      </c>
      <c r="R27">
        <v>0.61486172500000003</v>
      </c>
      <c r="S27">
        <v>7.3053128333333342E-2</v>
      </c>
      <c r="T27">
        <v>0.9186266833333333</v>
      </c>
      <c r="U27">
        <v>0.57996207500000019</v>
      </c>
      <c r="V27">
        <v>0.35241499166666673</v>
      </c>
      <c r="W27">
        <v>0.18586741666666662</v>
      </c>
      <c r="X27">
        <v>8.6448968333333334E-2</v>
      </c>
      <c r="Y27">
        <v>3.1904118333333328E-2</v>
      </c>
      <c r="Z27">
        <v>95.721999999999994</v>
      </c>
      <c r="AA27">
        <v>83.282476785909992</v>
      </c>
      <c r="AB27">
        <v>0.64239999999999997</v>
      </c>
      <c r="AC27">
        <v>0.26500000000000001</v>
      </c>
      <c r="AD27">
        <v>5.0000000000000002E-5</v>
      </c>
    </row>
    <row r="28" spans="1:30">
      <c r="A28">
        <v>640</v>
      </c>
      <c r="B28">
        <v>0.16819101666666672</v>
      </c>
      <c r="C28">
        <v>0.57788308333333327</v>
      </c>
      <c r="D28">
        <v>0.14256815833333333</v>
      </c>
      <c r="E28">
        <v>0.10890635000000003</v>
      </c>
      <c r="F28">
        <v>0.27851124166666669</v>
      </c>
      <c r="G28">
        <v>0.19087707017543862</v>
      </c>
      <c r="H28">
        <v>0.58417432499999999</v>
      </c>
      <c r="I28">
        <v>8.9766905000000022E-2</v>
      </c>
      <c r="J28">
        <v>0.58772500000000005</v>
      </c>
      <c r="K28">
        <v>0.14139448333333335</v>
      </c>
      <c r="L28">
        <v>0.31246699166666664</v>
      </c>
      <c r="M28">
        <v>0.64544881666666654</v>
      </c>
      <c r="N28">
        <v>4.0795713333333344E-2</v>
      </c>
      <c r="O28">
        <v>9.4389604999999988E-2</v>
      </c>
      <c r="P28">
        <v>0.64443485833333336</v>
      </c>
      <c r="Q28">
        <v>0.75815850833333343</v>
      </c>
      <c r="R28">
        <v>0.68655250833333337</v>
      </c>
      <c r="S28">
        <v>7.2943794999999992E-2</v>
      </c>
      <c r="T28">
        <v>0.92101409166666659</v>
      </c>
      <c r="U28">
        <v>0.57778947499999989</v>
      </c>
      <c r="V28">
        <v>0.34989749166666662</v>
      </c>
      <c r="W28">
        <v>0.18397521666666666</v>
      </c>
      <c r="X28">
        <v>8.5510016666666661E-2</v>
      </c>
      <c r="Y28">
        <v>3.1907638333333342E-2</v>
      </c>
      <c r="Z28">
        <v>98.856999999999999</v>
      </c>
      <c r="AA28">
        <v>83.691993243649989</v>
      </c>
      <c r="AB28">
        <v>0.44790000000000002</v>
      </c>
      <c r="AC28">
        <v>0.17499999999999999</v>
      </c>
      <c r="AD28">
        <v>2.0000000000000002E-5</v>
      </c>
    </row>
    <row r="29" spans="1:30">
      <c r="A29">
        <v>650</v>
      </c>
      <c r="B29">
        <v>0.17890426666666667</v>
      </c>
      <c r="C29">
        <v>0.5949712083333335</v>
      </c>
      <c r="D29">
        <v>0.14653959166666666</v>
      </c>
      <c r="E29">
        <v>0.11189438166666665</v>
      </c>
      <c r="F29">
        <v>0.31322096666666666</v>
      </c>
      <c r="G29">
        <v>0.18822911403508769</v>
      </c>
      <c r="H29">
        <v>0.5838580000000001</v>
      </c>
      <c r="I29">
        <v>9.7848283333333327E-2</v>
      </c>
      <c r="J29">
        <v>0.5906266916666667</v>
      </c>
      <c r="K29">
        <v>0.16554086666666665</v>
      </c>
      <c r="L29">
        <v>0.30993556666666666</v>
      </c>
      <c r="M29">
        <v>0.64823961666666641</v>
      </c>
      <c r="N29">
        <v>4.2323726666666658E-2</v>
      </c>
      <c r="O29">
        <v>9.2348633333333346E-2</v>
      </c>
      <c r="P29">
        <v>0.67483810000000011</v>
      </c>
      <c r="Q29">
        <v>0.7639408666666665</v>
      </c>
      <c r="R29">
        <v>0.73176912500000002</v>
      </c>
      <c r="S29">
        <v>7.3808721666666688E-2</v>
      </c>
      <c r="T29">
        <v>0.92290979166666665</v>
      </c>
      <c r="U29">
        <v>0.57594806666666687</v>
      </c>
      <c r="V29">
        <v>0.34764038333333336</v>
      </c>
      <c r="W29">
        <v>0.18231740000000002</v>
      </c>
      <c r="X29">
        <v>8.4778198333333332E-2</v>
      </c>
      <c r="Y29">
        <v>3.194081666666667E-2</v>
      </c>
      <c r="Z29">
        <v>95.667000000000002</v>
      </c>
      <c r="AA29">
        <v>80.019571100270014</v>
      </c>
      <c r="AB29">
        <v>0.28349999999999997</v>
      </c>
      <c r="AC29">
        <v>0.107</v>
      </c>
      <c r="AD29">
        <v>0</v>
      </c>
    </row>
    <row r="30" spans="1:30">
      <c r="A30">
        <v>660</v>
      </c>
      <c r="B30">
        <v>0.18755131666666669</v>
      </c>
      <c r="C30">
        <v>0.61179725000000007</v>
      </c>
      <c r="D30">
        <v>0.15183760833333332</v>
      </c>
      <c r="E30">
        <v>0.114062225</v>
      </c>
      <c r="F30">
        <v>0.34779155833333331</v>
      </c>
      <c r="G30">
        <v>0.19071964035087721</v>
      </c>
      <c r="H30">
        <v>0.5897472416666667</v>
      </c>
      <c r="I30">
        <v>0.10912378333333331</v>
      </c>
      <c r="J30">
        <v>0.59250999166666674</v>
      </c>
      <c r="K30">
        <v>0.19404581666666665</v>
      </c>
      <c r="L30">
        <v>0.31441070000000004</v>
      </c>
      <c r="M30">
        <v>0.6510184166666666</v>
      </c>
      <c r="N30">
        <v>4.4179011666666677E-2</v>
      </c>
      <c r="O30">
        <v>9.276993666666665E-2</v>
      </c>
      <c r="P30">
        <v>0.6901755283333334</v>
      </c>
      <c r="Q30">
        <v>0.76868908333333352</v>
      </c>
      <c r="R30">
        <v>0.75974908333333313</v>
      </c>
      <c r="S30">
        <v>7.5589033333333333E-2</v>
      </c>
      <c r="T30">
        <v>0.92385541666666671</v>
      </c>
      <c r="U30">
        <v>0.57439903333333342</v>
      </c>
      <c r="V30">
        <v>0.34546812499999996</v>
      </c>
      <c r="W30">
        <v>0.18085162499999999</v>
      </c>
      <c r="X30">
        <v>8.4201243333333328E-2</v>
      </c>
      <c r="Y30">
        <v>3.2015288333333343E-2</v>
      </c>
      <c r="Z30">
        <v>98.19</v>
      </c>
      <c r="AA30">
        <v>80.206404611759993</v>
      </c>
      <c r="AB30">
        <v>0.16489999999999999</v>
      </c>
      <c r="AC30">
        <v>6.0999999999999999E-2</v>
      </c>
      <c r="AD30">
        <v>0</v>
      </c>
    </row>
    <row r="31" spans="1:30">
      <c r="A31">
        <v>670</v>
      </c>
      <c r="B31">
        <v>0.18963596666666666</v>
      </c>
      <c r="C31">
        <v>0.62474697500000009</v>
      </c>
      <c r="D31">
        <v>0.15351474166666668</v>
      </c>
      <c r="E31">
        <v>0.11395301666666664</v>
      </c>
      <c r="F31">
        <v>0.36587072500000006</v>
      </c>
      <c r="G31">
        <v>0.19942212280701757</v>
      </c>
      <c r="H31">
        <v>0.60251146666666666</v>
      </c>
      <c r="I31">
        <v>0.12346420833333334</v>
      </c>
      <c r="J31">
        <v>0.59445076666666663</v>
      </c>
      <c r="K31">
        <v>0.22706210833333335</v>
      </c>
      <c r="L31">
        <v>0.32740668333333328</v>
      </c>
      <c r="M31">
        <v>0.65306666666666657</v>
      </c>
      <c r="N31">
        <v>4.5473491666666657E-2</v>
      </c>
      <c r="O31">
        <v>9.6526669999999995E-2</v>
      </c>
      <c r="P31">
        <v>0.69824450833333329</v>
      </c>
      <c r="Q31">
        <v>0.7709818249999999</v>
      </c>
      <c r="R31">
        <v>0.7743274750000001</v>
      </c>
      <c r="S31">
        <v>7.6750423333333345E-2</v>
      </c>
      <c r="T31">
        <v>0.92198851166666651</v>
      </c>
      <c r="U31">
        <v>0.57221039166666676</v>
      </c>
      <c r="V31">
        <v>0.34271730833333336</v>
      </c>
      <c r="W31">
        <v>0.17925228333333335</v>
      </c>
      <c r="X31">
        <v>8.3680528333333309E-2</v>
      </c>
      <c r="Y31">
        <v>3.2121724999999997E-2</v>
      </c>
      <c r="Z31">
        <v>103.003</v>
      </c>
      <c r="AA31">
        <v>82.268288540280011</v>
      </c>
      <c r="AB31">
        <v>8.7400000000000005E-2</v>
      </c>
      <c r="AC31">
        <v>3.2000000000000001E-2</v>
      </c>
      <c r="AD31">
        <v>0</v>
      </c>
    </row>
    <row r="32" spans="1:30">
      <c r="A32">
        <v>680</v>
      </c>
      <c r="B32">
        <v>0.18577250833333331</v>
      </c>
      <c r="C32">
        <v>0.63810139166666668</v>
      </c>
      <c r="D32">
        <v>0.15008934999999998</v>
      </c>
      <c r="E32">
        <v>0.11239803333333329</v>
      </c>
      <c r="F32">
        <v>0.36579127499999992</v>
      </c>
      <c r="G32">
        <v>0.21158588596491221</v>
      </c>
      <c r="H32">
        <v>0.62039025833333339</v>
      </c>
      <c r="I32">
        <v>0.14269239166666664</v>
      </c>
      <c r="J32">
        <v>0.59784915833333341</v>
      </c>
      <c r="K32">
        <v>0.26539437499999996</v>
      </c>
      <c r="L32">
        <v>0.34522598333333337</v>
      </c>
      <c r="M32">
        <v>0.65735580000000005</v>
      </c>
      <c r="N32">
        <v>4.5844298333333332E-2</v>
      </c>
      <c r="O32">
        <v>0.10240156333333332</v>
      </c>
      <c r="P32">
        <v>0.70591686666666675</v>
      </c>
      <c r="Q32">
        <v>0.77550842499999983</v>
      </c>
      <c r="R32">
        <v>0.78314423333333338</v>
      </c>
      <c r="S32">
        <v>7.6478591666666651E-2</v>
      </c>
      <c r="T32">
        <v>0.92242030833333344</v>
      </c>
      <c r="U32">
        <v>0.57061189999999995</v>
      </c>
      <c r="V32">
        <v>0.34016676666666673</v>
      </c>
      <c r="W32">
        <v>0.17777185833333337</v>
      </c>
      <c r="X32">
        <v>8.3213175000000014E-2</v>
      </c>
      <c r="Y32">
        <v>3.2216643333333343E-2</v>
      </c>
      <c r="Z32">
        <v>99.132999999999996</v>
      </c>
      <c r="AA32">
        <v>78.274815087440004</v>
      </c>
      <c r="AB32">
        <v>4.6769999999999999E-2</v>
      </c>
      <c r="AC32">
        <v>1.7000000000000001E-2</v>
      </c>
      <c r="AD32">
        <v>0</v>
      </c>
    </row>
    <row r="33" spans="1:30">
      <c r="A33">
        <v>690</v>
      </c>
      <c r="B33">
        <v>0.18149335833333333</v>
      </c>
      <c r="C33">
        <v>0.65595821666666676</v>
      </c>
      <c r="D33">
        <v>0.14395249166666668</v>
      </c>
      <c r="E33">
        <v>0.11215318333333332</v>
      </c>
      <c r="F33">
        <v>0.35942412499999998</v>
      </c>
      <c r="G33">
        <v>0.22310147368421049</v>
      </c>
      <c r="H33">
        <v>0.63879686666666669</v>
      </c>
      <c r="I33">
        <v>0.16930491666666664</v>
      </c>
      <c r="J33">
        <v>0.60219014166666651</v>
      </c>
      <c r="K33">
        <v>0.30892437499999997</v>
      </c>
      <c r="L33">
        <v>0.36255035833333321</v>
      </c>
      <c r="M33">
        <v>0.6640327416666667</v>
      </c>
      <c r="N33">
        <v>4.6417776666666653E-2</v>
      </c>
      <c r="O33">
        <v>0.10842288666666669</v>
      </c>
      <c r="P33">
        <v>0.71495444166666666</v>
      </c>
      <c r="Q33">
        <v>0.78240208333333305</v>
      </c>
      <c r="R33">
        <v>0.79255961666666686</v>
      </c>
      <c r="S33">
        <v>7.4991581666666654E-2</v>
      </c>
      <c r="T33">
        <v>0.92477104166666646</v>
      </c>
      <c r="U33">
        <v>0.56922402500000002</v>
      </c>
      <c r="V33">
        <v>0.33760040000000013</v>
      </c>
      <c r="W33">
        <v>0.17604476666666671</v>
      </c>
      <c r="X33">
        <v>8.2538628333333322E-2</v>
      </c>
      <c r="Y33">
        <v>3.2225984999999999E-2</v>
      </c>
      <c r="Z33">
        <v>87.381</v>
      </c>
      <c r="AA33">
        <v>69.713168674480002</v>
      </c>
      <c r="AB33">
        <v>2.2700000000000001E-2</v>
      </c>
      <c r="AC33">
        <v>8.2100000000000003E-3</v>
      </c>
      <c r="AD33">
        <v>0</v>
      </c>
    </row>
    <row r="34" spans="1:30">
      <c r="A34">
        <v>700</v>
      </c>
      <c r="B34">
        <v>0.1816050333333333</v>
      </c>
      <c r="C34">
        <v>0.67821565000000006</v>
      </c>
      <c r="D34">
        <v>0.13639470000000001</v>
      </c>
      <c r="E34">
        <v>0.11481899999999999</v>
      </c>
      <c r="F34">
        <v>0.35799325000000004</v>
      </c>
      <c r="G34">
        <v>0.23163941228070178</v>
      </c>
      <c r="H34">
        <v>0.65480991666666655</v>
      </c>
      <c r="I34">
        <v>0.20465172499999998</v>
      </c>
      <c r="J34">
        <v>0.60690356666666667</v>
      </c>
      <c r="K34">
        <v>0.35455254166666667</v>
      </c>
      <c r="L34">
        <v>0.37621602500000001</v>
      </c>
      <c r="M34">
        <v>0.67265222499999988</v>
      </c>
      <c r="N34">
        <v>4.8367741666666658E-2</v>
      </c>
      <c r="O34">
        <v>0.11345308999999999</v>
      </c>
      <c r="P34">
        <v>0.72370286666666683</v>
      </c>
      <c r="Q34">
        <v>0.79017699166666688</v>
      </c>
      <c r="R34">
        <v>0.80337270000000027</v>
      </c>
      <c r="S34">
        <v>7.2769558333333331E-2</v>
      </c>
      <c r="T34">
        <v>0.92748684166666662</v>
      </c>
      <c r="U34">
        <v>0.56827665833333341</v>
      </c>
      <c r="V34">
        <v>0.33530812500000001</v>
      </c>
      <c r="W34">
        <v>0.17433875000000001</v>
      </c>
      <c r="X34">
        <v>8.1762811666666671E-2</v>
      </c>
      <c r="Y34">
        <v>3.2242825000000003E-2</v>
      </c>
      <c r="Z34">
        <v>91.603999999999999</v>
      </c>
      <c r="AA34">
        <v>71.600002185969998</v>
      </c>
      <c r="AB34">
        <v>1.135916E-2</v>
      </c>
      <c r="AC34">
        <v>4.1019999999999997E-3</v>
      </c>
      <c r="AD34">
        <v>0</v>
      </c>
    </row>
    <row r="35" spans="1:30">
      <c r="A35">
        <v>710</v>
      </c>
      <c r="B35">
        <v>0.18721109999999996</v>
      </c>
      <c r="C35">
        <v>0.69958098333333363</v>
      </c>
      <c r="D35">
        <v>0.13235144499999998</v>
      </c>
      <c r="E35">
        <v>0.11976542499999998</v>
      </c>
      <c r="F35">
        <v>0.36492684999999997</v>
      </c>
      <c r="G35">
        <v>0.23331705333333341</v>
      </c>
      <c r="H35">
        <v>0.66254609166666667</v>
      </c>
      <c r="I35">
        <v>0.24395294166666667</v>
      </c>
      <c r="J35">
        <v>0.60925177500000005</v>
      </c>
      <c r="K35">
        <v>0.39576543333333325</v>
      </c>
      <c r="L35">
        <v>0.38054289166666672</v>
      </c>
      <c r="M35">
        <v>0.67970147499999989</v>
      </c>
      <c r="N35">
        <v>5.2171875000000006E-2</v>
      </c>
      <c r="O35">
        <v>0.11532589000000001</v>
      </c>
      <c r="P35">
        <v>0.73010432500000022</v>
      </c>
      <c r="Q35">
        <v>0.79618977499999999</v>
      </c>
      <c r="R35">
        <v>0.81155197500000009</v>
      </c>
      <c r="S35">
        <v>7.199863166666666E-2</v>
      </c>
      <c r="T35">
        <v>0.92977089999999984</v>
      </c>
      <c r="U35">
        <v>0.56796933333333344</v>
      </c>
      <c r="V35">
        <v>0.33383276666666661</v>
      </c>
      <c r="W35">
        <v>0.17336829166666667</v>
      </c>
      <c r="X35">
        <v>8.1428073333333323E-2</v>
      </c>
      <c r="Y35">
        <v>3.2329086666666666E-2</v>
      </c>
      <c r="Z35">
        <v>92.888999999999996</v>
      </c>
      <c r="AA35">
        <v>74.340349046730012</v>
      </c>
      <c r="AB35">
        <v>5.790346E-3</v>
      </c>
      <c r="AC35">
        <v>2.091E-3</v>
      </c>
      <c r="AD35">
        <v>0</v>
      </c>
    </row>
    <row r="36" spans="1:30">
      <c r="A36">
        <v>720</v>
      </c>
      <c r="B36">
        <v>0.19605351666666662</v>
      </c>
      <c r="C36">
        <v>0.71708872499999998</v>
      </c>
      <c r="D36">
        <v>0.13495744166666668</v>
      </c>
      <c r="E36">
        <v>0.12459475833333333</v>
      </c>
      <c r="F36">
        <v>0.37722593333333337</v>
      </c>
      <c r="G36">
        <v>0.22941277777777774</v>
      </c>
      <c r="H36">
        <v>0.66254843333333346</v>
      </c>
      <c r="I36">
        <v>0.28718730000000003</v>
      </c>
      <c r="J36">
        <v>0.60896286666666666</v>
      </c>
      <c r="K36">
        <v>0.43583709166666662</v>
      </c>
      <c r="L36">
        <v>0.37767426666666665</v>
      </c>
      <c r="M36">
        <v>0.68376308333333347</v>
      </c>
      <c r="N36">
        <v>5.7311021666666663E-2</v>
      </c>
      <c r="O36">
        <v>0.11392289833333334</v>
      </c>
      <c r="P36">
        <v>0.73371400833333345</v>
      </c>
      <c r="Q36">
        <v>0.79929620833333315</v>
      </c>
      <c r="R36">
        <v>0.81718194166666658</v>
      </c>
      <c r="S36">
        <v>7.3744959999999998E-2</v>
      </c>
      <c r="T36">
        <v>0.9304115833333334</v>
      </c>
      <c r="U36">
        <v>0.56648150833333344</v>
      </c>
      <c r="V36">
        <v>0.3318030833333333</v>
      </c>
      <c r="W36">
        <v>0.17218856666666665</v>
      </c>
      <c r="X36">
        <v>8.0929021666666684E-2</v>
      </c>
      <c r="Y36">
        <v>3.2372633333333331E-2</v>
      </c>
      <c r="Z36">
        <v>76.853999999999999</v>
      </c>
      <c r="AA36">
        <v>61.596888154020007</v>
      </c>
      <c r="AB36">
        <v>2.8993270000000002E-3</v>
      </c>
      <c r="AC36">
        <v>1.047E-3</v>
      </c>
      <c r="AD36">
        <v>0</v>
      </c>
    </row>
    <row r="37" spans="1:30">
      <c r="A37">
        <v>730</v>
      </c>
      <c r="B37">
        <v>0.20949270000000003</v>
      </c>
      <c r="C37">
        <v>0.73382426666666656</v>
      </c>
      <c r="D37">
        <v>0.1467335433333333</v>
      </c>
      <c r="E37">
        <v>0.13030454999999999</v>
      </c>
      <c r="F37">
        <v>0.39782626666666665</v>
      </c>
      <c r="G37">
        <v>0.22935328888888881</v>
      </c>
      <c r="H37">
        <v>0.66681495833333315</v>
      </c>
      <c r="I37">
        <v>0.33248511666666669</v>
      </c>
      <c r="J37">
        <v>0.61023541666666692</v>
      </c>
      <c r="K37">
        <v>0.47846903333333352</v>
      </c>
      <c r="L37">
        <v>0.37940626666666677</v>
      </c>
      <c r="M37">
        <v>0.6882872333333333</v>
      </c>
      <c r="N37">
        <v>6.4983178333333322E-2</v>
      </c>
      <c r="O37">
        <v>0.11427009833333335</v>
      </c>
      <c r="P37">
        <v>0.73840710000000009</v>
      </c>
      <c r="Q37">
        <v>0.80366093333333355</v>
      </c>
      <c r="R37">
        <v>0.82540950000000002</v>
      </c>
      <c r="S37">
        <v>7.9354906666666655E-2</v>
      </c>
      <c r="T37">
        <v>0.93328930833333346</v>
      </c>
      <c r="U37">
        <v>0.56630907500000005</v>
      </c>
      <c r="V37">
        <v>0.3305434416666666</v>
      </c>
      <c r="W37">
        <v>0.17138879166666668</v>
      </c>
      <c r="X37">
        <v>8.0676678333333335E-2</v>
      </c>
      <c r="Y37">
        <v>3.2503143333333331E-2</v>
      </c>
      <c r="Z37">
        <v>86.510999999999996</v>
      </c>
      <c r="AA37">
        <v>69.877830118280002</v>
      </c>
      <c r="AB37">
        <v>1.439971E-3</v>
      </c>
      <c r="AC37">
        <v>5.1999999999999995E-4</v>
      </c>
      <c r="AD37">
        <v>0</v>
      </c>
    </row>
    <row r="38" spans="1:30" ht="15.75" thickBot="1"/>
    <row r="39" spans="1:30" ht="15.75" thickBot="1">
      <c r="A39" s="1" t="s">
        <v>32</v>
      </c>
      <c r="B39" s="2">
        <v>1</v>
      </c>
      <c r="C39" s="2">
        <v>2</v>
      </c>
      <c r="D39" s="2">
        <v>3</v>
      </c>
      <c r="E39" s="2">
        <v>4</v>
      </c>
      <c r="F39" s="2">
        <v>5</v>
      </c>
      <c r="G39" s="2">
        <v>6</v>
      </c>
      <c r="H39" s="2">
        <v>7</v>
      </c>
      <c r="I39" s="2">
        <v>8</v>
      </c>
      <c r="J39" s="2">
        <v>9</v>
      </c>
      <c r="K39" s="2">
        <v>10</v>
      </c>
      <c r="L39" s="2">
        <v>11</v>
      </c>
      <c r="M39" s="2">
        <v>12</v>
      </c>
      <c r="N39" s="2">
        <v>13</v>
      </c>
      <c r="O39" s="2">
        <v>14</v>
      </c>
      <c r="P39" s="2">
        <v>15</v>
      </c>
      <c r="Q39" s="2">
        <v>16</v>
      </c>
      <c r="R39" s="2">
        <v>17</v>
      </c>
      <c r="S39" s="3">
        <v>18</v>
      </c>
      <c r="T39" s="4">
        <v>19</v>
      </c>
      <c r="U39" s="2">
        <v>20</v>
      </c>
      <c r="V39" s="2">
        <v>21</v>
      </c>
      <c r="W39" s="2">
        <v>22</v>
      </c>
      <c r="X39" s="2">
        <v>23</v>
      </c>
      <c r="Y39" s="5">
        <v>24</v>
      </c>
    </row>
    <row r="40" spans="1:30" ht="15.75" thickBot="1">
      <c r="A40" s="6" t="s">
        <v>33</v>
      </c>
      <c r="B40" s="7" t="s">
        <v>34</v>
      </c>
      <c r="C40" s="8" t="s">
        <v>35</v>
      </c>
      <c r="D40" s="9" t="s">
        <v>36</v>
      </c>
      <c r="E40" s="10" t="s">
        <v>37</v>
      </c>
      <c r="F40" s="11" t="s">
        <v>38</v>
      </c>
      <c r="G40" s="12" t="s">
        <v>39</v>
      </c>
      <c r="H40" s="13" t="s">
        <v>40</v>
      </c>
      <c r="I40" s="14" t="s">
        <v>41</v>
      </c>
      <c r="J40" s="15" t="s">
        <v>42</v>
      </c>
      <c r="K40" s="16" t="s">
        <v>43</v>
      </c>
      <c r="L40" s="17" t="s">
        <v>44</v>
      </c>
      <c r="M40" s="18" t="s">
        <v>45</v>
      </c>
      <c r="N40" s="19" t="s">
        <v>46</v>
      </c>
      <c r="O40" s="20" t="s">
        <v>47</v>
      </c>
      <c r="P40" s="21" t="s">
        <v>48</v>
      </c>
      <c r="Q40" s="22" t="s">
        <v>49</v>
      </c>
      <c r="R40" s="23" t="s">
        <v>50</v>
      </c>
      <c r="S40" s="24" t="s">
        <v>51</v>
      </c>
      <c r="T40" s="25" t="s">
        <v>52</v>
      </c>
      <c r="U40" s="26" t="s">
        <v>53</v>
      </c>
      <c r="V40" s="27" t="s">
        <v>54</v>
      </c>
      <c r="W40" s="28" t="s">
        <v>55</v>
      </c>
      <c r="X40" s="29" t="s">
        <v>56</v>
      </c>
      <c r="Y40" s="30" t="s">
        <v>57</v>
      </c>
    </row>
    <row r="41" spans="1:30">
      <c r="A41" t="s">
        <v>58</v>
      </c>
    </row>
    <row r="43" spans="1:30">
      <c r="E43" s="31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9"/>
  <sheetViews>
    <sheetView workbookViewId="0">
      <selection activeCell="I2" sqref="I2"/>
    </sheetView>
  </sheetViews>
  <sheetFormatPr defaultRowHeight="15"/>
  <sheetData>
    <row r="1" spans="1:18">
      <c r="A1" t="s">
        <v>26</v>
      </c>
      <c r="B1" t="s">
        <v>59</v>
      </c>
      <c r="C1" t="s">
        <v>60</v>
      </c>
      <c r="D1" t="s">
        <v>61</v>
      </c>
      <c r="G1">
        <v>1</v>
      </c>
      <c r="H1">
        <f>(G1-1)*2+1</f>
        <v>1</v>
      </c>
      <c r="I1">
        <f ca="1">INDIRECT("O"&amp;$H1)</f>
        <v>380</v>
      </c>
      <c r="J1">
        <f ca="1">INDIRECT("P"&amp;$H1)</f>
        <v>3.0000000000000001E-5</v>
      </c>
      <c r="K1">
        <f ca="1">INDIRECT("Q"&amp;$H1)</f>
        <v>-1.0000000000000001E-5</v>
      </c>
      <c r="L1">
        <f ca="1">INDIRECT("R"&amp;$H1)</f>
        <v>1.17E-3</v>
      </c>
      <c r="O1" s="32">
        <v>380</v>
      </c>
      <c r="P1" s="33">
        <v>3.0000000000000001E-5</v>
      </c>
      <c r="Q1" s="33">
        <v>-1.0000000000000001E-5</v>
      </c>
      <c r="R1" s="33">
        <v>1.17E-3</v>
      </c>
    </row>
    <row r="2" spans="1:18">
      <c r="A2">
        <v>380</v>
      </c>
      <c r="B2">
        <v>3.0000000000000001E-5</v>
      </c>
      <c r="C2">
        <v>-1.0000000000000001E-5</v>
      </c>
      <c r="D2">
        <v>1.17E-3</v>
      </c>
      <c r="G2">
        <v>2</v>
      </c>
      <c r="H2">
        <f t="shared" ref="H2:H36" si="0">(G2-1)*2+1</f>
        <v>3</v>
      </c>
      <c r="I2">
        <f t="shared" ref="I2:I36" ca="1" si="1">INDIRECT("O"&amp;$H2)</f>
        <v>390</v>
      </c>
      <c r="J2">
        <f t="shared" ref="J2:J36" ca="1" si="2">INDIRECT("P"&amp;$H2)</f>
        <v>1E-4</v>
      </c>
      <c r="K2">
        <f t="shared" ref="K2:K36" ca="1" si="3">INDIRECT("Q"&amp;$H2)</f>
        <v>-4.0000000000000003E-5</v>
      </c>
      <c r="L2">
        <f t="shared" ref="L2:L36" ca="1" si="4">INDIRECT("R"&amp;$H2)</f>
        <v>3.5899999999999999E-3</v>
      </c>
      <c r="O2" s="32">
        <v>385</v>
      </c>
      <c r="P2" s="33">
        <v>5.0000000000000002E-5</v>
      </c>
      <c r="Q2" s="33">
        <v>-2.0000000000000002E-5</v>
      </c>
      <c r="R2" s="33">
        <v>1.89E-3</v>
      </c>
    </row>
    <row r="3" spans="1:18">
      <c r="A3">
        <v>390</v>
      </c>
      <c r="B3">
        <v>1E-4</v>
      </c>
      <c r="C3">
        <v>-4.0000000000000003E-5</v>
      </c>
      <c r="D3">
        <v>3.5899999999999999E-3</v>
      </c>
      <c r="G3">
        <v>3</v>
      </c>
      <c r="H3">
        <f t="shared" si="0"/>
        <v>5</v>
      </c>
      <c r="I3">
        <f t="shared" ca="1" si="1"/>
        <v>400</v>
      </c>
      <c r="J3">
        <f t="shared" ca="1" si="2"/>
        <v>2.9999999999999997E-4</v>
      </c>
      <c r="K3">
        <f t="shared" ca="1" si="3"/>
        <v>-1.3999999999999999E-4</v>
      </c>
      <c r="L3">
        <f t="shared" ca="1" si="4"/>
        <v>1.214E-2</v>
      </c>
      <c r="O3" s="32">
        <v>390</v>
      </c>
      <c r="P3" s="33">
        <v>1E-4</v>
      </c>
      <c r="Q3" s="33">
        <v>-4.0000000000000003E-5</v>
      </c>
      <c r="R3" s="33">
        <v>3.5899999999999999E-3</v>
      </c>
    </row>
    <row r="4" spans="1:18">
      <c r="A4">
        <v>400</v>
      </c>
      <c r="B4">
        <v>2.9999999999999997E-4</v>
      </c>
      <c r="C4">
        <v>-1.3999999999999999E-4</v>
      </c>
      <c r="D4">
        <v>1.214E-2</v>
      </c>
      <c r="G4">
        <v>4</v>
      </c>
      <c r="H4">
        <f t="shared" si="0"/>
        <v>7</v>
      </c>
      <c r="I4">
        <f t="shared" ca="1" si="1"/>
        <v>410</v>
      </c>
      <c r="J4">
        <f t="shared" ca="1" si="2"/>
        <v>8.4000000000000003E-4</v>
      </c>
      <c r="K4">
        <f t="shared" ca="1" si="3"/>
        <v>-4.0999999999999999E-4</v>
      </c>
      <c r="L4">
        <f t="shared" ca="1" si="4"/>
        <v>3.7069999999999999E-2</v>
      </c>
      <c r="O4" s="32">
        <v>395</v>
      </c>
      <c r="P4" s="33">
        <v>1.7000000000000001E-4</v>
      </c>
      <c r="Q4" s="33">
        <v>-6.9999999999999994E-5</v>
      </c>
      <c r="R4" s="33">
        <v>6.4700000000000001E-3</v>
      </c>
    </row>
    <row r="5" spans="1:18">
      <c r="A5">
        <v>410</v>
      </c>
      <c r="B5">
        <v>8.4000000000000003E-4</v>
      </c>
      <c r="C5">
        <v>-4.0999999999999999E-4</v>
      </c>
      <c r="D5">
        <v>3.7069999999999999E-2</v>
      </c>
      <c r="G5">
        <v>5</v>
      </c>
      <c r="H5">
        <f t="shared" si="0"/>
        <v>9</v>
      </c>
      <c r="I5">
        <f t="shared" ca="1" si="1"/>
        <v>420</v>
      </c>
      <c r="J5">
        <f t="shared" ca="1" si="2"/>
        <v>2.1099999999999999E-3</v>
      </c>
      <c r="K5">
        <f t="shared" ca="1" si="3"/>
        <v>-1.1000000000000001E-3</v>
      </c>
      <c r="L5">
        <f t="shared" ca="1" si="4"/>
        <v>0.11541</v>
      </c>
      <c r="O5" s="32">
        <v>400</v>
      </c>
      <c r="P5" s="33">
        <v>2.9999999999999997E-4</v>
      </c>
      <c r="Q5" s="33">
        <v>-1.3999999999999999E-4</v>
      </c>
      <c r="R5" s="33">
        <v>1.214E-2</v>
      </c>
    </row>
    <row r="6" spans="1:18">
      <c r="A6">
        <v>420</v>
      </c>
      <c r="B6">
        <v>2.1099999999999999E-3</v>
      </c>
      <c r="C6">
        <v>-1.1000000000000001E-3</v>
      </c>
      <c r="D6">
        <v>0.11541</v>
      </c>
      <c r="G6">
        <v>6</v>
      </c>
      <c r="H6">
        <f t="shared" si="0"/>
        <v>11</v>
      </c>
      <c r="I6">
        <f t="shared" ca="1" si="1"/>
        <v>430</v>
      </c>
      <c r="J6">
        <f t="shared" ca="1" si="2"/>
        <v>2.1800000000000001E-3</v>
      </c>
      <c r="K6">
        <f t="shared" ca="1" si="3"/>
        <v>-1.1900000000000001E-3</v>
      </c>
      <c r="L6">
        <f t="shared" ca="1" si="4"/>
        <v>0.24768999999999999</v>
      </c>
      <c r="O6" s="32">
        <v>405</v>
      </c>
      <c r="P6" s="33">
        <v>4.6999999999999999E-4</v>
      </c>
      <c r="Q6" s="33">
        <v>-2.2000000000000001E-4</v>
      </c>
      <c r="R6" s="33">
        <v>1.9689999999999999E-2</v>
      </c>
    </row>
    <row r="7" spans="1:18">
      <c r="A7">
        <v>430</v>
      </c>
      <c r="B7">
        <v>2.1800000000000001E-3</v>
      </c>
      <c r="C7">
        <v>-1.1900000000000001E-3</v>
      </c>
      <c r="D7">
        <v>0.24768999999999999</v>
      </c>
      <c r="G7">
        <v>7</v>
      </c>
      <c r="H7">
        <f t="shared" si="0"/>
        <v>13</v>
      </c>
      <c r="I7">
        <f t="shared" ca="1" si="1"/>
        <v>440</v>
      </c>
      <c r="J7">
        <f t="shared" ca="1" si="2"/>
        <v>-2.6099999999999999E-3</v>
      </c>
      <c r="K7">
        <f t="shared" ca="1" si="3"/>
        <v>1.49E-3</v>
      </c>
      <c r="L7">
        <f t="shared" ca="1" si="4"/>
        <v>0.31228</v>
      </c>
      <c r="O7" s="32">
        <v>410</v>
      </c>
      <c r="P7" s="33">
        <v>8.4000000000000003E-4</v>
      </c>
      <c r="Q7" s="33">
        <v>-4.0999999999999999E-4</v>
      </c>
      <c r="R7" s="33">
        <v>3.7069999999999999E-2</v>
      </c>
    </row>
    <row r="8" spans="1:18">
      <c r="A8">
        <v>440</v>
      </c>
      <c r="B8">
        <v>-2.6099999999999999E-3</v>
      </c>
      <c r="C8">
        <v>1.49E-3</v>
      </c>
      <c r="D8">
        <v>0.31228</v>
      </c>
      <c r="G8">
        <v>8</v>
      </c>
      <c r="H8">
        <f t="shared" si="0"/>
        <v>15</v>
      </c>
      <c r="I8">
        <f t="shared" ca="1" si="1"/>
        <v>450</v>
      </c>
      <c r="J8">
        <f t="shared" ca="1" si="2"/>
        <v>-1.213E-2</v>
      </c>
      <c r="K8">
        <f t="shared" ca="1" si="3"/>
        <v>6.7799999999999996E-3</v>
      </c>
      <c r="L8">
        <f t="shared" ca="1" si="4"/>
        <v>0.31669999999999998</v>
      </c>
      <c r="O8" s="32">
        <v>415</v>
      </c>
      <c r="P8" s="33">
        <v>1.39E-3</v>
      </c>
      <c r="Q8" s="33">
        <v>-6.9999999999999999E-4</v>
      </c>
      <c r="R8" s="33">
        <v>6.6369999999999998E-2</v>
      </c>
    </row>
    <row r="9" spans="1:18">
      <c r="A9">
        <v>450</v>
      </c>
      <c r="B9">
        <v>-1.213E-2</v>
      </c>
      <c r="C9">
        <v>6.7799999999999996E-3</v>
      </c>
      <c r="D9">
        <v>0.31669999999999998</v>
      </c>
      <c r="G9">
        <v>9</v>
      </c>
      <c r="H9">
        <f t="shared" si="0"/>
        <v>17</v>
      </c>
      <c r="I9">
        <f t="shared" ca="1" si="1"/>
        <v>460</v>
      </c>
      <c r="J9">
        <f t="shared" ca="1" si="2"/>
        <v>-2.6079999999999999E-2</v>
      </c>
      <c r="K9">
        <f t="shared" ca="1" si="3"/>
        <v>1.485E-2</v>
      </c>
      <c r="L9">
        <f t="shared" ca="1" si="4"/>
        <v>0.29820999999999998</v>
      </c>
      <c r="O9" s="32">
        <v>420</v>
      </c>
      <c r="P9" s="33">
        <v>2.1099999999999999E-3</v>
      </c>
      <c r="Q9" s="33">
        <v>-1.1000000000000001E-3</v>
      </c>
      <c r="R9" s="33">
        <v>0.11541</v>
      </c>
    </row>
    <row r="10" spans="1:18">
      <c r="A10">
        <v>460</v>
      </c>
      <c r="B10">
        <v>-2.6079999999999999E-2</v>
      </c>
      <c r="C10">
        <v>1.485E-2</v>
      </c>
      <c r="D10">
        <v>0.29820999999999998</v>
      </c>
      <c r="G10">
        <v>10</v>
      </c>
      <c r="H10">
        <f t="shared" si="0"/>
        <v>19</v>
      </c>
      <c r="I10">
        <f t="shared" ca="1" si="1"/>
        <v>470</v>
      </c>
      <c r="J10">
        <f t="shared" ca="1" si="2"/>
        <v>-3.9329999999999997E-2</v>
      </c>
      <c r="K10">
        <f t="shared" ca="1" si="3"/>
        <v>2.538E-2</v>
      </c>
      <c r="L10">
        <f t="shared" ca="1" si="4"/>
        <v>0.22991</v>
      </c>
      <c r="O10" s="32">
        <v>425</v>
      </c>
      <c r="P10" s="33">
        <v>2.66E-3</v>
      </c>
      <c r="Q10" s="33">
        <v>-1.4300000000000001E-3</v>
      </c>
      <c r="R10" s="33">
        <v>0.18575</v>
      </c>
    </row>
    <row r="11" spans="1:18">
      <c r="A11">
        <v>470</v>
      </c>
      <c r="B11">
        <v>-3.9329999999999997E-2</v>
      </c>
      <c r="C11">
        <v>2.538E-2</v>
      </c>
      <c r="D11">
        <v>0.22991</v>
      </c>
      <c r="G11">
        <v>11</v>
      </c>
      <c r="H11">
        <f t="shared" si="0"/>
        <v>21</v>
      </c>
      <c r="I11">
        <f t="shared" ca="1" si="1"/>
        <v>480</v>
      </c>
      <c r="J11">
        <f t="shared" ca="1" si="2"/>
        <v>-4.9390000000000003E-2</v>
      </c>
      <c r="K11">
        <f t="shared" ca="1" si="3"/>
        <v>3.9140000000000001E-2</v>
      </c>
      <c r="L11">
        <f t="shared" ca="1" si="4"/>
        <v>0.14494000000000001</v>
      </c>
      <c r="O11" s="32">
        <v>430</v>
      </c>
      <c r="P11" s="33">
        <v>2.1800000000000001E-3</v>
      </c>
      <c r="Q11" s="33">
        <v>-1.1900000000000001E-3</v>
      </c>
      <c r="R11" s="33">
        <v>0.24768999999999999</v>
      </c>
    </row>
    <row r="12" spans="1:18">
      <c r="A12">
        <v>480</v>
      </c>
      <c r="B12">
        <v>-4.9390000000000003E-2</v>
      </c>
      <c r="C12">
        <v>3.9140000000000001E-2</v>
      </c>
      <c r="D12">
        <v>0.14494000000000001</v>
      </c>
      <c r="G12">
        <v>12</v>
      </c>
      <c r="H12">
        <f t="shared" si="0"/>
        <v>23</v>
      </c>
      <c r="I12">
        <f t="shared" ca="1" si="1"/>
        <v>490</v>
      </c>
      <c r="J12">
        <f t="shared" ca="1" si="2"/>
        <v>-5.8139999999999997E-2</v>
      </c>
      <c r="K12">
        <f t="shared" ca="1" si="3"/>
        <v>5.6890000000000003E-2</v>
      </c>
      <c r="L12">
        <f t="shared" ca="1" si="4"/>
        <v>8.2570000000000005E-2</v>
      </c>
      <c r="O12" s="32">
        <v>435</v>
      </c>
      <c r="P12" s="33">
        <v>3.6000000000000002E-4</v>
      </c>
      <c r="Q12" s="33">
        <v>-2.1000000000000001E-4</v>
      </c>
      <c r="R12" s="33">
        <v>0.29011999999999999</v>
      </c>
    </row>
    <row r="13" spans="1:18">
      <c r="A13">
        <v>490</v>
      </c>
      <c r="B13">
        <v>-5.8139999999999997E-2</v>
      </c>
      <c r="C13">
        <v>5.6890000000000003E-2</v>
      </c>
      <c r="D13">
        <v>8.2570000000000005E-2</v>
      </c>
      <c r="G13">
        <v>13</v>
      </c>
      <c r="H13">
        <f t="shared" si="0"/>
        <v>25</v>
      </c>
      <c r="I13">
        <f t="shared" ca="1" si="1"/>
        <v>500</v>
      </c>
      <c r="J13">
        <f t="shared" ca="1" si="2"/>
        <v>-7.1730000000000002E-2</v>
      </c>
      <c r="K13">
        <f t="shared" ca="1" si="3"/>
        <v>8.5360000000000005E-2</v>
      </c>
      <c r="L13">
        <f t="shared" ca="1" si="4"/>
        <v>4.7759999999999997E-2</v>
      </c>
      <c r="O13" s="32">
        <v>440</v>
      </c>
      <c r="P13" s="33">
        <v>-2.6099999999999999E-3</v>
      </c>
      <c r="Q13" s="33">
        <v>1.49E-3</v>
      </c>
      <c r="R13" s="33">
        <v>0.31228</v>
      </c>
    </row>
    <row r="14" spans="1:18">
      <c r="A14">
        <v>500</v>
      </c>
      <c r="B14">
        <v>-7.1730000000000002E-2</v>
      </c>
      <c r="C14">
        <v>8.5360000000000005E-2</v>
      </c>
      <c r="D14">
        <v>4.7759999999999997E-2</v>
      </c>
      <c r="G14">
        <v>14</v>
      </c>
      <c r="H14">
        <f t="shared" si="0"/>
        <v>27</v>
      </c>
      <c r="I14">
        <f t="shared" ca="1" si="1"/>
        <v>510</v>
      </c>
      <c r="J14">
        <f t="shared" ca="1" si="2"/>
        <v>-8.9010000000000006E-2</v>
      </c>
      <c r="K14">
        <f t="shared" ca="1" si="3"/>
        <v>0.12859999999999999</v>
      </c>
      <c r="L14">
        <f t="shared" ca="1" si="4"/>
        <v>2.6980000000000001E-2</v>
      </c>
      <c r="O14" s="32">
        <v>445</v>
      </c>
      <c r="P14" s="33">
        <v>-6.7299999999999999E-3</v>
      </c>
      <c r="Q14" s="33">
        <v>3.79E-3</v>
      </c>
      <c r="R14" s="33">
        <v>0.31859999999999999</v>
      </c>
    </row>
    <row r="15" spans="1:18">
      <c r="A15">
        <v>510</v>
      </c>
      <c r="B15">
        <v>-8.9010000000000006E-2</v>
      </c>
      <c r="C15">
        <v>0.12859999999999999</v>
      </c>
      <c r="D15">
        <v>2.6980000000000001E-2</v>
      </c>
      <c r="G15">
        <v>15</v>
      </c>
      <c r="H15">
        <f t="shared" si="0"/>
        <v>29</v>
      </c>
      <c r="I15">
        <f t="shared" ca="1" si="1"/>
        <v>520</v>
      </c>
      <c r="J15">
        <f t="shared" ca="1" si="2"/>
        <v>-9.264E-2</v>
      </c>
      <c r="K15">
        <f t="shared" ca="1" si="3"/>
        <v>0.17468</v>
      </c>
      <c r="L15">
        <f t="shared" ca="1" si="4"/>
        <v>1.221E-2</v>
      </c>
      <c r="O15" s="32">
        <v>450</v>
      </c>
      <c r="P15" s="33">
        <v>-1.213E-2</v>
      </c>
      <c r="Q15" s="33">
        <v>6.7799999999999996E-3</v>
      </c>
      <c r="R15" s="33">
        <v>0.31669999999999998</v>
      </c>
    </row>
    <row r="16" spans="1:18">
      <c r="A16">
        <v>520</v>
      </c>
      <c r="B16">
        <v>-9.264E-2</v>
      </c>
      <c r="C16">
        <v>0.17468</v>
      </c>
      <c r="D16">
        <v>1.221E-2</v>
      </c>
      <c r="G16">
        <v>16</v>
      </c>
      <c r="H16">
        <f t="shared" si="0"/>
        <v>31</v>
      </c>
      <c r="I16">
        <f t="shared" ca="1" si="1"/>
        <v>530</v>
      </c>
      <c r="J16">
        <f t="shared" ca="1" si="2"/>
        <v>-7.1010000000000004E-2</v>
      </c>
      <c r="K16">
        <f t="shared" ca="1" si="3"/>
        <v>0.20316999999999999</v>
      </c>
      <c r="L16">
        <f t="shared" ca="1" si="4"/>
        <v>5.4900000000000001E-3</v>
      </c>
      <c r="O16" s="32">
        <v>455</v>
      </c>
      <c r="P16" s="33">
        <v>-1.874E-2</v>
      </c>
      <c r="Q16" s="33">
        <v>1.0460000000000001E-2</v>
      </c>
      <c r="R16" s="33">
        <v>0.31165999999999999</v>
      </c>
    </row>
    <row r="17" spans="1:18">
      <c r="A17">
        <v>530</v>
      </c>
      <c r="B17">
        <v>-7.1010000000000004E-2</v>
      </c>
      <c r="C17">
        <v>0.20316999999999999</v>
      </c>
      <c r="D17">
        <v>5.4900000000000001E-3</v>
      </c>
      <c r="G17">
        <v>17</v>
      </c>
      <c r="H17">
        <f t="shared" si="0"/>
        <v>33</v>
      </c>
      <c r="I17">
        <f t="shared" ca="1" si="1"/>
        <v>540</v>
      </c>
      <c r="J17">
        <f t="shared" ca="1" si="2"/>
        <v>-3.1519999999999999E-2</v>
      </c>
      <c r="K17">
        <f t="shared" ca="1" si="3"/>
        <v>0.21465999999999999</v>
      </c>
      <c r="L17">
        <f t="shared" ca="1" si="4"/>
        <v>1.4599999999999999E-3</v>
      </c>
      <c r="O17" s="32">
        <v>460</v>
      </c>
      <c r="P17" s="33">
        <v>-2.6079999999999999E-2</v>
      </c>
      <c r="Q17" s="33">
        <v>1.485E-2</v>
      </c>
      <c r="R17" s="33">
        <v>0.29820999999999998</v>
      </c>
    </row>
    <row r="18" spans="1:18">
      <c r="A18">
        <v>540</v>
      </c>
      <c r="B18">
        <v>-3.1519999999999999E-2</v>
      </c>
      <c r="C18">
        <v>0.21465999999999999</v>
      </c>
      <c r="D18">
        <v>1.4599999999999999E-3</v>
      </c>
      <c r="G18">
        <v>18</v>
      </c>
      <c r="H18">
        <f t="shared" si="0"/>
        <v>35</v>
      </c>
      <c r="I18">
        <f t="shared" ca="1" si="1"/>
        <v>550</v>
      </c>
      <c r="J18">
        <f t="shared" ca="1" si="2"/>
        <v>2.2790000000000001E-2</v>
      </c>
      <c r="K18">
        <f t="shared" ca="1" si="3"/>
        <v>0.21178</v>
      </c>
      <c r="L18">
        <f t="shared" ca="1" si="4"/>
        <v>-5.8E-4</v>
      </c>
      <c r="O18" s="32">
        <v>465</v>
      </c>
      <c r="P18" s="33">
        <v>-3.3239999999999999E-2</v>
      </c>
      <c r="Q18" s="33">
        <v>1.9769999999999999E-2</v>
      </c>
      <c r="R18" s="33">
        <v>0.27295000000000003</v>
      </c>
    </row>
    <row r="19" spans="1:18">
      <c r="A19">
        <v>550</v>
      </c>
      <c r="B19">
        <v>2.2790000000000001E-2</v>
      </c>
      <c r="C19">
        <v>0.21178</v>
      </c>
      <c r="D19">
        <v>-5.8E-4</v>
      </c>
      <c r="G19">
        <v>19</v>
      </c>
      <c r="H19">
        <f t="shared" si="0"/>
        <v>37</v>
      </c>
      <c r="I19">
        <f t="shared" ca="1" si="1"/>
        <v>560</v>
      </c>
      <c r="J19">
        <f t="shared" ca="1" si="2"/>
        <v>9.06E-2</v>
      </c>
      <c r="K19">
        <f t="shared" ca="1" si="3"/>
        <v>0.19702</v>
      </c>
      <c r="L19">
        <f t="shared" ca="1" si="4"/>
        <v>-1.2999999999999999E-3</v>
      </c>
      <c r="O19" s="32">
        <v>470</v>
      </c>
      <c r="P19" s="33">
        <v>-3.9329999999999997E-2</v>
      </c>
      <c r="Q19" s="33">
        <v>2.538E-2</v>
      </c>
      <c r="R19" s="33">
        <v>0.22991</v>
      </c>
    </row>
    <row r="20" spans="1:18">
      <c r="A20">
        <v>560</v>
      </c>
      <c r="B20">
        <v>9.06E-2</v>
      </c>
      <c r="C20">
        <v>0.19702</v>
      </c>
      <c r="D20">
        <v>-1.2999999999999999E-3</v>
      </c>
      <c r="G20">
        <v>20</v>
      </c>
      <c r="H20">
        <f t="shared" si="0"/>
        <v>39</v>
      </c>
      <c r="I20">
        <f t="shared" ca="1" si="1"/>
        <v>570</v>
      </c>
      <c r="J20">
        <f t="shared" ca="1" si="2"/>
        <v>0.16768</v>
      </c>
      <c r="K20">
        <f t="shared" ca="1" si="3"/>
        <v>0.17086999999999999</v>
      </c>
      <c r="L20">
        <f t="shared" ca="1" si="4"/>
        <v>-1.3500000000000001E-3</v>
      </c>
      <c r="O20" s="32">
        <v>475</v>
      </c>
      <c r="P20" s="33">
        <v>-4.471E-2</v>
      </c>
      <c r="Q20" s="33">
        <v>3.1829999999999997E-2</v>
      </c>
      <c r="R20" s="33">
        <v>0.18592</v>
      </c>
    </row>
    <row r="21" spans="1:18">
      <c r="A21">
        <v>570</v>
      </c>
      <c r="B21">
        <v>0.16768</v>
      </c>
      <c r="C21">
        <v>0.17086999999999999</v>
      </c>
      <c r="D21">
        <v>-1.3500000000000001E-3</v>
      </c>
      <c r="G21">
        <v>21</v>
      </c>
      <c r="H21">
        <f t="shared" si="0"/>
        <v>41</v>
      </c>
      <c r="I21">
        <f t="shared" ca="1" si="1"/>
        <v>580</v>
      </c>
      <c r="J21">
        <f t="shared" ca="1" si="2"/>
        <v>0.24526000000000001</v>
      </c>
      <c r="K21">
        <f t="shared" ca="1" si="3"/>
        <v>0.1361</v>
      </c>
      <c r="L21">
        <f t="shared" ca="1" si="4"/>
        <v>-1.08E-3</v>
      </c>
      <c r="O21" s="32">
        <v>480</v>
      </c>
      <c r="P21" s="33">
        <v>-4.9390000000000003E-2</v>
      </c>
      <c r="Q21" s="33">
        <v>3.9140000000000001E-2</v>
      </c>
      <c r="R21" s="33">
        <v>0.14494000000000001</v>
      </c>
    </row>
    <row r="22" spans="1:18">
      <c r="A22">
        <v>580</v>
      </c>
      <c r="B22">
        <v>0.24526000000000001</v>
      </c>
      <c r="C22">
        <v>0.1361</v>
      </c>
      <c r="D22">
        <v>-1.08E-3</v>
      </c>
      <c r="G22">
        <v>22</v>
      </c>
      <c r="H22">
        <f t="shared" si="0"/>
        <v>43</v>
      </c>
      <c r="I22">
        <f t="shared" ca="1" si="1"/>
        <v>590</v>
      </c>
      <c r="J22">
        <f t="shared" ca="1" si="2"/>
        <v>0.30928</v>
      </c>
      <c r="K22">
        <f t="shared" ca="1" si="3"/>
        <v>9.7540000000000002E-2</v>
      </c>
      <c r="L22">
        <f t="shared" ca="1" si="4"/>
        <v>-7.9000000000000001E-4</v>
      </c>
      <c r="O22" s="32">
        <v>485</v>
      </c>
      <c r="P22" s="33">
        <v>-5.364E-2</v>
      </c>
      <c r="Q22" s="33">
        <v>4.7129999999999998E-2</v>
      </c>
      <c r="R22" s="33">
        <v>0.10968</v>
      </c>
    </row>
    <row r="23" spans="1:18">
      <c r="A23">
        <v>590</v>
      </c>
      <c r="B23">
        <v>0.30928</v>
      </c>
      <c r="C23">
        <v>9.7540000000000002E-2</v>
      </c>
      <c r="D23">
        <v>-7.9000000000000001E-4</v>
      </c>
      <c r="G23">
        <v>23</v>
      </c>
      <c r="H23">
        <f t="shared" si="0"/>
        <v>45</v>
      </c>
      <c r="I23">
        <f t="shared" ca="1" si="1"/>
        <v>600</v>
      </c>
      <c r="J23">
        <f t="shared" ca="1" si="2"/>
        <v>0.34428999999999998</v>
      </c>
      <c r="K23">
        <f t="shared" ca="1" si="3"/>
        <v>6.2460000000000002E-2</v>
      </c>
      <c r="L23">
        <f t="shared" ca="1" si="4"/>
        <v>-4.8999999999999998E-4</v>
      </c>
      <c r="O23" s="32">
        <v>490</v>
      </c>
      <c r="P23" s="33">
        <v>-5.8139999999999997E-2</v>
      </c>
      <c r="Q23" s="33">
        <v>5.6890000000000003E-2</v>
      </c>
      <c r="R23" s="33">
        <v>8.2570000000000005E-2</v>
      </c>
    </row>
    <row r="24" spans="1:18">
      <c r="A24">
        <v>600</v>
      </c>
      <c r="B24">
        <v>0.34428999999999998</v>
      </c>
      <c r="C24">
        <v>6.2460000000000002E-2</v>
      </c>
      <c r="D24">
        <v>-4.8999999999999998E-4</v>
      </c>
      <c r="G24">
        <v>24</v>
      </c>
      <c r="H24">
        <f t="shared" si="0"/>
        <v>47</v>
      </c>
      <c r="I24">
        <f t="shared" ca="1" si="1"/>
        <v>610</v>
      </c>
      <c r="J24">
        <f t="shared" ca="1" si="2"/>
        <v>0.33971000000000001</v>
      </c>
      <c r="K24">
        <f t="shared" ca="1" si="3"/>
        <v>3.5569999999999997E-2</v>
      </c>
      <c r="L24">
        <f t="shared" ca="1" si="4"/>
        <v>-2.9999999999999997E-4</v>
      </c>
      <c r="O24" s="32">
        <v>495</v>
      </c>
      <c r="P24" s="33">
        <v>-6.4140000000000003E-2</v>
      </c>
      <c r="Q24" s="33">
        <v>6.948E-2</v>
      </c>
      <c r="R24" s="33">
        <v>6.2460000000000002E-2</v>
      </c>
    </row>
    <row r="25" spans="1:18">
      <c r="A25">
        <v>610</v>
      </c>
      <c r="B25">
        <v>0.33971000000000001</v>
      </c>
      <c r="C25">
        <v>3.5569999999999997E-2</v>
      </c>
      <c r="D25">
        <v>-2.9999999999999997E-4</v>
      </c>
      <c r="G25">
        <v>25</v>
      </c>
      <c r="H25">
        <f t="shared" si="0"/>
        <v>49</v>
      </c>
      <c r="I25">
        <f t="shared" ca="1" si="1"/>
        <v>620</v>
      </c>
      <c r="J25">
        <f t="shared" ca="1" si="2"/>
        <v>0.29708000000000001</v>
      </c>
      <c r="K25">
        <f t="shared" ca="1" si="3"/>
        <v>1.8280000000000001E-2</v>
      </c>
      <c r="L25">
        <f t="shared" ca="1" si="4"/>
        <v>-1.4999999999999999E-4</v>
      </c>
      <c r="O25" s="32">
        <v>500</v>
      </c>
      <c r="P25" s="33">
        <v>-7.1730000000000002E-2</v>
      </c>
      <c r="Q25" s="33">
        <v>8.5360000000000005E-2</v>
      </c>
      <c r="R25" s="33">
        <v>4.7759999999999997E-2</v>
      </c>
    </row>
    <row r="26" spans="1:18">
      <c r="A26">
        <v>620</v>
      </c>
      <c r="B26">
        <v>0.29708000000000001</v>
      </c>
      <c r="C26">
        <v>1.8280000000000001E-2</v>
      </c>
      <c r="D26">
        <v>-1.4999999999999999E-4</v>
      </c>
      <c r="G26">
        <v>26</v>
      </c>
      <c r="H26">
        <f t="shared" si="0"/>
        <v>51</v>
      </c>
      <c r="I26">
        <f t="shared" ca="1" si="1"/>
        <v>630</v>
      </c>
      <c r="J26">
        <f t="shared" ca="1" si="2"/>
        <v>0.22677</v>
      </c>
      <c r="K26">
        <f t="shared" ca="1" si="3"/>
        <v>8.3300000000000006E-3</v>
      </c>
      <c r="L26">
        <f t="shared" ca="1" si="4"/>
        <v>-8.0000000000000007E-5</v>
      </c>
      <c r="O26" s="32">
        <v>505</v>
      </c>
      <c r="P26" s="33">
        <v>-8.1199999999999994E-2</v>
      </c>
      <c r="Q26" s="33">
        <v>0.10593</v>
      </c>
      <c r="R26" s="33">
        <v>3.6880000000000003E-2</v>
      </c>
    </row>
    <row r="27" spans="1:18">
      <c r="A27">
        <v>630</v>
      </c>
      <c r="B27">
        <v>0.22677</v>
      </c>
      <c r="C27">
        <v>8.3300000000000006E-3</v>
      </c>
      <c r="D27">
        <v>-8.0000000000000007E-5</v>
      </c>
      <c r="G27">
        <v>27</v>
      </c>
      <c r="H27">
        <f t="shared" si="0"/>
        <v>53</v>
      </c>
      <c r="I27">
        <f t="shared" ca="1" si="1"/>
        <v>640</v>
      </c>
      <c r="J27">
        <f t="shared" ca="1" si="2"/>
        <v>0.15967999999999999</v>
      </c>
      <c r="K27">
        <f t="shared" ca="1" si="3"/>
        <v>3.3400000000000001E-3</v>
      </c>
      <c r="L27">
        <f t="shared" ca="1" si="4"/>
        <v>-3.0000000000000001E-5</v>
      </c>
      <c r="O27" s="32">
        <v>510</v>
      </c>
      <c r="P27" s="33">
        <v>-8.9010000000000006E-2</v>
      </c>
      <c r="Q27" s="33">
        <v>0.12859999999999999</v>
      </c>
      <c r="R27" s="33">
        <v>2.6980000000000001E-2</v>
      </c>
    </row>
    <row r="28" spans="1:18">
      <c r="A28">
        <v>640</v>
      </c>
      <c r="B28">
        <v>0.15967999999999999</v>
      </c>
      <c r="C28">
        <v>3.3400000000000001E-3</v>
      </c>
      <c r="D28">
        <v>-3.0000000000000001E-5</v>
      </c>
      <c r="G28">
        <v>28</v>
      </c>
      <c r="H28">
        <f t="shared" si="0"/>
        <v>55</v>
      </c>
      <c r="I28">
        <f t="shared" ca="1" si="1"/>
        <v>650</v>
      </c>
      <c r="J28">
        <f t="shared" ca="1" si="2"/>
        <v>0.10167</v>
      </c>
      <c r="K28">
        <f t="shared" ca="1" si="3"/>
        <v>1.16E-3</v>
      </c>
      <c r="L28">
        <f t="shared" ca="1" si="4"/>
        <v>-1.0000000000000001E-5</v>
      </c>
      <c r="O28" s="32">
        <v>515</v>
      </c>
      <c r="P28" s="33">
        <v>-9.3560000000000004E-2</v>
      </c>
      <c r="Q28" s="33">
        <v>0.15262000000000001</v>
      </c>
      <c r="R28" s="33">
        <v>1.8419999999999999E-2</v>
      </c>
    </row>
    <row r="29" spans="1:18">
      <c r="A29">
        <v>650</v>
      </c>
      <c r="B29">
        <v>0.10167</v>
      </c>
      <c r="C29">
        <v>1.16E-3</v>
      </c>
      <c r="D29">
        <v>-1.0000000000000001E-5</v>
      </c>
      <c r="G29">
        <v>29</v>
      </c>
      <c r="H29">
        <f t="shared" si="0"/>
        <v>57</v>
      </c>
      <c r="I29">
        <f t="shared" ca="1" si="1"/>
        <v>660</v>
      </c>
      <c r="J29">
        <f t="shared" ca="1" si="2"/>
        <v>5.9319999999999998E-2</v>
      </c>
      <c r="K29">
        <f t="shared" ca="1" si="3"/>
        <v>3.6999999999999999E-4</v>
      </c>
      <c r="L29">
        <f t="shared" ca="1" si="4"/>
        <v>0</v>
      </c>
      <c r="O29" s="32">
        <v>520</v>
      </c>
      <c r="P29" s="33">
        <v>-9.264E-2</v>
      </c>
      <c r="Q29" s="33">
        <v>0.17468</v>
      </c>
      <c r="R29" s="33">
        <v>1.221E-2</v>
      </c>
    </row>
    <row r="30" spans="1:18">
      <c r="A30">
        <v>660</v>
      </c>
      <c r="B30">
        <v>5.9319999999999998E-2</v>
      </c>
      <c r="C30">
        <v>3.6999999999999999E-4</v>
      </c>
      <c r="D30">
        <v>0</v>
      </c>
      <c r="G30">
        <v>30</v>
      </c>
      <c r="H30">
        <f t="shared" si="0"/>
        <v>59</v>
      </c>
      <c r="I30">
        <f t="shared" ca="1" si="1"/>
        <v>670</v>
      </c>
      <c r="J30">
        <f t="shared" ca="1" si="2"/>
        <v>3.1489999999999997E-2</v>
      </c>
      <c r="K30">
        <f t="shared" ca="1" si="3"/>
        <v>1.1E-4</v>
      </c>
      <c r="L30">
        <f t="shared" ca="1" si="4"/>
        <v>0</v>
      </c>
      <c r="O30" s="32">
        <v>525</v>
      </c>
      <c r="P30" s="33">
        <v>-8.473E-2</v>
      </c>
      <c r="Q30" s="33">
        <v>0.19112999999999999</v>
      </c>
      <c r="R30" s="33">
        <v>8.3000000000000001E-3</v>
      </c>
    </row>
    <row r="31" spans="1:18">
      <c r="A31">
        <v>670</v>
      </c>
      <c r="B31">
        <v>3.1489999999999997E-2</v>
      </c>
      <c r="C31">
        <v>1.1E-4</v>
      </c>
      <c r="D31">
        <v>0</v>
      </c>
      <c r="G31">
        <v>31</v>
      </c>
      <c r="H31">
        <f t="shared" si="0"/>
        <v>61</v>
      </c>
      <c r="I31">
        <f t="shared" ca="1" si="1"/>
        <v>680</v>
      </c>
      <c r="J31">
        <f t="shared" ca="1" si="2"/>
        <v>1.687E-2</v>
      </c>
      <c r="K31">
        <f t="shared" ca="1" si="3"/>
        <v>3.0000000000000001E-5</v>
      </c>
      <c r="L31">
        <f t="shared" ca="1" si="4"/>
        <v>0</v>
      </c>
      <c r="O31" s="32">
        <v>530</v>
      </c>
      <c r="P31" s="33">
        <v>-7.1010000000000004E-2</v>
      </c>
      <c r="Q31" s="33">
        <v>0.20316999999999999</v>
      </c>
      <c r="R31" s="33">
        <v>5.4900000000000001E-3</v>
      </c>
    </row>
    <row r="32" spans="1:18">
      <c r="A32">
        <v>680</v>
      </c>
      <c r="B32">
        <v>1.687E-2</v>
      </c>
      <c r="C32">
        <v>3.0000000000000001E-5</v>
      </c>
      <c r="D32">
        <v>0</v>
      </c>
      <c r="G32">
        <v>32</v>
      </c>
      <c r="H32">
        <f t="shared" si="0"/>
        <v>63</v>
      </c>
      <c r="I32">
        <f t="shared" ca="1" si="1"/>
        <v>690</v>
      </c>
      <c r="J32">
        <f t="shared" ca="1" si="2"/>
        <v>8.1899999999999994E-3</v>
      </c>
      <c r="K32">
        <f t="shared" ca="1" si="3"/>
        <v>0</v>
      </c>
      <c r="L32">
        <f t="shared" ca="1" si="4"/>
        <v>0</v>
      </c>
      <c r="O32" s="32">
        <v>535</v>
      </c>
      <c r="P32" s="33">
        <v>-5.3159999999999999E-2</v>
      </c>
      <c r="Q32" s="33">
        <v>0.21082999999999999</v>
      </c>
      <c r="R32" s="33">
        <v>3.2000000000000002E-3</v>
      </c>
    </row>
    <row r="33" spans="1:18">
      <c r="A33">
        <v>690</v>
      </c>
      <c r="B33">
        <v>8.1899999999999994E-3</v>
      </c>
      <c r="C33">
        <v>0</v>
      </c>
      <c r="D33">
        <v>0</v>
      </c>
      <c r="G33">
        <v>33</v>
      </c>
      <c r="H33">
        <f t="shared" si="0"/>
        <v>65</v>
      </c>
      <c r="I33">
        <f t="shared" ca="1" si="1"/>
        <v>700</v>
      </c>
      <c r="J33">
        <f t="shared" ca="1" si="2"/>
        <v>4.1000000000000003E-3</v>
      </c>
      <c r="K33">
        <f t="shared" ca="1" si="3"/>
        <v>0</v>
      </c>
      <c r="L33">
        <f t="shared" ca="1" si="4"/>
        <v>0</v>
      </c>
      <c r="O33" s="32">
        <v>540</v>
      </c>
      <c r="P33" s="33">
        <v>-3.1519999999999999E-2</v>
      </c>
      <c r="Q33" s="33">
        <v>0.21465999999999999</v>
      </c>
      <c r="R33" s="33">
        <v>1.4599999999999999E-3</v>
      </c>
    </row>
    <row r="34" spans="1:18">
      <c r="A34">
        <v>700</v>
      </c>
      <c r="B34">
        <v>4.1000000000000003E-3</v>
      </c>
      <c r="C34">
        <v>0</v>
      </c>
      <c r="D34">
        <v>0</v>
      </c>
      <c r="G34">
        <v>34</v>
      </c>
      <c r="H34">
        <f t="shared" si="0"/>
        <v>67</v>
      </c>
      <c r="I34">
        <f t="shared" ca="1" si="1"/>
        <v>710</v>
      </c>
      <c r="J34">
        <f t="shared" ca="1" si="2"/>
        <v>2.0999999999999999E-3</v>
      </c>
      <c r="K34">
        <f t="shared" ca="1" si="3"/>
        <v>0</v>
      </c>
      <c r="L34">
        <f t="shared" ca="1" si="4"/>
        <v>0</v>
      </c>
      <c r="O34" s="32">
        <v>545</v>
      </c>
      <c r="P34" s="33">
        <v>-6.13E-3</v>
      </c>
      <c r="Q34" s="33">
        <v>0.21487000000000001</v>
      </c>
      <c r="R34" s="33">
        <v>2.3000000000000001E-4</v>
      </c>
    </row>
    <row r="35" spans="1:18">
      <c r="A35">
        <v>710</v>
      </c>
      <c r="B35">
        <v>2.0999999999999999E-3</v>
      </c>
      <c r="C35">
        <v>0</v>
      </c>
      <c r="D35">
        <v>0</v>
      </c>
      <c r="G35">
        <v>35</v>
      </c>
      <c r="H35">
        <f t="shared" si="0"/>
        <v>69</v>
      </c>
      <c r="I35">
        <f ca="1">INDIRECT("O"&amp;$H35)</f>
        <v>720</v>
      </c>
      <c r="J35">
        <f t="shared" ca="1" si="2"/>
        <v>1.0499999999999999E-3</v>
      </c>
      <c r="K35">
        <f t="shared" ca="1" si="3"/>
        <v>0</v>
      </c>
      <c r="L35">
        <f t="shared" ca="1" si="4"/>
        <v>0</v>
      </c>
      <c r="O35" s="32">
        <v>550</v>
      </c>
      <c r="P35" s="33">
        <v>2.2790000000000001E-2</v>
      </c>
      <c r="Q35" s="33">
        <v>0.21178</v>
      </c>
      <c r="R35" s="33">
        <v>-5.8E-4</v>
      </c>
    </row>
    <row r="36" spans="1:18">
      <c r="A36">
        <v>720</v>
      </c>
      <c r="B36">
        <v>1.0499999999999999E-3</v>
      </c>
      <c r="C36">
        <v>0</v>
      </c>
      <c r="D36">
        <v>0</v>
      </c>
      <c r="G36">
        <v>36</v>
      </c>
      <c r="H36">
        <f t="shared" si="0"/>
        <v>71</v>
      </c>
      <c r="I36">
        <f t="shared" ca="1" si="1"/>
        <v>730</v>
      </c>
      <c r="J36">
        <f t="shared" ca="1" si="2"/>
        <v>5.1999999999999995E-4</v>
      </c>
      <c r="K36">
        <f t="shared" ca="1" si="3"/>
        <v>0</v>
      </c>
      <c r="L36">
        <f t="shared" ca="1" si="4"/>
        <v>0</v>
      </c>
      <c r="O36" s="32">
        <v>555</v>
      </c>
      <c r="P36" s="33">
        <v>5.5140000000000002E-2</v>
      </c>
      <c r="Q36" s="33">
        <v>0.20588000000000001</v>
      </c>
      <c r="R36" s="33">
        <v>-1.0499999999999999E-3</v>
      </c>
    </row>
    <row r="37" spans="1:18">
      <c r="A37">
        <v>730</v>
      </c>
      <c r="B37">
        <v>5.1999999999999995E-4</v>
      </c>
      <c r="C37">
        <v>0</v>
      </c>
      <c r="D37">
        <v>0</v>
      </c>
      <c r="O37" s="32">
        <v>560</v>
      </c>
      <c r="P37" s="33">
        <v>9.06E-2</v>
      </c>
      <c r="Q37" s="33">
        <v>0.19702</v>
      </c>
      <c r="R37" s="33">
        <v>-1.2999999999999999E-3</v>
      </c>
    </row>
    <row r="38" spans="1:18">
      <c r="O38" s="32">
        <v>565</v>
      </c>
      <c r="P38" s="33">
        <v>0.12839999999999999</v>
      </c>
      <c r="Q38" s="33">
        <v>0.18522</v>
      </c>
      <c r="R38" s="33">
        <v>-1.3799999999999999E-3</v>
      </c>
    </row>
    <row r="39" spans="1:18">
      <c r="O39" s="32">
        <v>570</v>
      </c>
      <c r="P39" s="33">
        <v>0.16768</v>
      </c>
      <c r="Q39" s="33">
        <v>0.17086999999999999</v>
      </c>
      <c r="R39" s="33">
        <v>-1.3500000000000001E-3</v>
      </c>
    </row>
    <row r="40" spans="1:18">
      <c r="O40" s="32">
        <v>575</v>
      </c>
      <c r="P40" s="33">
        <v>0.20715</v>
      </c>
      <c r="Q40" s="33">
        <v>0.15429000000000001</v>
      </c>
      <c r="R40" s="33">
        <v>-1.23E-3</v>
      </c>
    </row>
    <row r="41" spans="1:18">
      <c r="O41" s="32">
        <v>580</v>
      </c>
      <c r="P41" s="33">
        <v>0.24526000000000001</v>
      </c>
      <c r="Q41" s="33">
        <v>0.1361</v>
      </c>
      <c r="R41" s="33">
        <v>-1.08E-3</v>
      </c>
    </row>
    <row r="42" spans="1:18">
      <c r="O42" s="32">
        <v>585</v>
      </c>
      <c r="P42" s="33">
        <v>0.27989000000000003</v>
      </c>
      <c r="Q42" s="33">
        <v>0.11686000000000001</v>
      </c>
      <c r="R42" s="33">
        <v>-9.3000000000000005E-4</v>
      </c>
    </row>
    <row r="43" spans="1:18">
      <c r="O43" s="32">
        <v>590</v>
      </c>
      <c r="P43" s="33">
        <v>0.30928</v>
      </c>
      <c r="Q43" s="33">
        <v>9.7540000000000002E-2</v>
      </c>
      <c r="R43" s="33">
        <v>-7.9000000000000001E-4</v>
      </c>
    </row>
    <row r="44" spans="1:18">
      <c r="D44" s="34" t="s">
        <v>62</v>
      </c>
      <c r="E44" s="35"/>
      <c r="F44" s="35"/>
      <c r="G44" s="36"/>
      <c r="H44" s="36"/>
      <c r="O44" s="32">
        <v>595</v>
      </c>
      <c r="P44" s="33">
        <v>0.33184000000000002</v>
      </c>
      <c r="Q44" s="33">
        <v>7.9089999999999994E-2</v>
      </c>
      <c r="R44" s="33">
        <v>-6.3000000000000003E-4</v>
      </c>
    </row>
    <row r="45" spans="1:18">
      <c r="D45" s="35"/>
      <c r="E45" s="35"/>
      <c r="F45" s="35"/>
      <c r="G45" s="36"/>
      <c r="H45" s="36"/>
      <c r="O45" s="32">
        <v>600</v>
      </c>
      <c r="P45" s="33">
        <v>0.34428999999999998</v>
      </c>
      <c r="Q45" s="33">
        <v>6.2460000000000002E-2</v>
      </c>
      <c r="R45" s="33">
        <v>-4.8999999999999998E-4</v>
      </c>
    </row>
    <row r="46" spans="1:18">
      <c r="D46" s="35" t="s">
        <v>63</v>
      </c>
      <c r="E46" s="35"/>
      <c r="F46" s="35"/>
      <c r="G46" s="36"/>
      <c r="H46" s="36"/>
      <c r="O46" s="32">
        <v>605</v>
      </c>
      <c r="P46" s="33">
        <v>0.34755999999999998</v>
      </c>
      <c r="Q46" s="33">
        <v>4.7759999999999997E-2</v>
      </c>
      <c r="R46" s="33">
        <v>-3.8000000000000002E-4</v>
      </c>
    </row>
    <row r="47" spans="1:18">
      <c r="D47" s="35" t="s">
        <v>64</v>
      </c>
      <c r="E47" s="35"/>
      <c r="F47" s="35"/>
      <c r="G47" s="36"/>
      <c r="H47" s="36"/>
      <c r="O47" s="32">
        <v>610</v>
      </c>
      <c r="P47" s="33">
        <v>0.33971000000000001</v>
      </c>
      <c r="Q47" s="33">
        <v>3.5569999999999997E-2</v>
      </c>
      <c r="R47" s="33">
        <v>-2.9999999999999997E-4</v>
      </c>
    </row>
    <row r="48" spans="1:18">
      <c r="O48" s="32">
        <v>615</v>
      </c>
      <c r="P48" s="33">
        <v>0.32264999999999999</v>
      </c>
      <c r="Q48" s="33">
        <v>2.5829999999999999E-2</v>
      </c>
      <c r="R48" s="33">
        <v>-2.2000000000000001E-4</v>
      </c>
    </row>
    <row r="49" spans="15:18">
      <c r="O49" s="32">
        <v>620</v>
      </c>
      <c r="P49" s="33">
        <v>0.29708000000000001</v>
      </c>
      <c r="Q49" s="33">
        <v>1.8280000000000001E-2</v>
      </c>
      <c r="R49" s="33">
        <v>-1.4999999999999999E-4</v>
      </c>
    </row>
    <row r="50" spans="15:18">
      <c r="O50" s="32">
        <v>625</v>
      </c>
      <c r="P50" s="33">
        <v>0.26347999999999999</v>
      </c>
      <c r="Q50" s="33">
        <v>1.2529999999999999E-2</v>
      </c>
      <c r="R50" s="33">
        <v>-1.1E-4</v>
      </c>
    </row>
    <row r="51" spans="15:18">
      <c r="O51" s="32">
        <v>630</v>
      </c>
      <c r="P51" s="33">
        <v>0.22677</v>
      </c>
      <c r="Q51" s="33">
        <v>8.3300000000000006E-3</v>
      </c>
      <c r="R51" s="33">
        <v>-8.0000000000000007E-5</v>
      </c>
    </row>
    <row r="52" spans="15:18">
      <c r="O52" s="32">
        <v>635</v>
      </c>
      <c r="P52" s="33">
        <v>0.19233</v>
      </c>
      <c r="Q52" s="33">
        <v>5.3699999999999998E-3</v>
      </c>
      <c r="R52" s="33">
        <v>-5.0000000000000002E-5</v>
      </c>
    </row>
    <row r="53" spans="15:18">
      <c r="O53" s="32">
        <v>640</v>
      </c>
      <c r="P53" s="33">
        <v>0.15967999999999999</v>
      </c>
      <c r="Q53" s="33">
        <v>3.3400000000000001E-3</v>
      </c>
      <c r="R53" s="33">
        <v>-3.0000000000000001E-5</v>
      </c>
    </row>
    <row r="54" spans="15:18">
      <c r="O54" s="32">
        <v>645</v>
      </c>
      <c r="P54" s="33">
        <v>0.12905</v>
      </c>
      <c r="Q54" s="33">
        <v>1.99E-3</v>
      </c>
      <c r="R54" s="33">
        <v>-2.0000000000000002E-5</v>
      </c>
    </row>
    <row r="55" spans="15:18">
      <c r="O55" s="32">
        <v>650</v>
      </c>
      <c r="P55" s="33">
        <v>0.10167</v>
      </c>
      <c r="Q55" s="33">
        <v>1.16E-3</v>
      </c>
      <c r="R55" s="33">
        <v>-1.0000000000000001E-5</v>
      </c>
    </row>
    <row r="56" spans="15:18">
      <c r="O56" s="32">
        <v>655</v>
      </c>
      <c r="P56" s="33">
        <v>7.8570000000000001E-2</v>
      </c>
      <c r="Q56" s="33">
        <v>6.6E-4</v>
      </c>
      <c r="R56" s="33">
        <v>-1.0000000000000001E-5</v>
      </c>
    </row>
    <row r="57" spans="15:18">
      <c r="O57" s="32">
        <v>660</v>
      </c>
      <c r="P57" s="33">
        <v>5.9319999999999998E-2</v>
      </c>
      <c r="Q57" s="33">
        <v>3.6999999999999999E-4</v>
      </c>
      <c r="R57" s="33">
        <v>0</v>
      </c>
    </row>
    <row r="58" spans="15:18">
      <c r="O58" s="32">
        <v>665</v>
      </c>
      <c r="P58" s="33">
        <v>4.3659999999999997E-2</v>
      </c>
      <c r="Q58" s="33">
        <v>2.1000000000000001E-4</v>
      </c>
      <c r="R58" s="33">
        <v>0</v>
      </c>
    </row>
    <row r="59" spans="15:18">
      <c r="O59" s="32">
        <v>670</v>
      </c>
      <c r="P59" s="33">
        <v>3.1489999999999997E-2</v>
      </c>
      <c r="Q59" s="33">
        <v>1.1E-4</v>
      </c>
      <c r="R59" s="33">
        <v>0</v>
      </c>
    </row>
    <row r="60" spans="15:18">
      <c r="O60" s="32">
        <v>675</v>
      </c>
      <c r="P60" s="33">
        <v>2.2939999999999999E-2</v>
      </c>
      <c r="Q60" s="33">
        <v>6.0000000000000002E-5</v>
      </c>
      <c r="R60" s="33">
        <v>0</v>
      </c>
    </row>
    <row r="61" spans="15:18">
      <c r="O61" s="32">
        <v>680</v>
      </c>
      <c r="P61" s="33">
        <v>1.687E-2</v>
      </c>
      <c r="Q61" s="33">
        <v>3.0000000000000001E-5</v>
      </c>
      <c r="R61" s="33">
        <v>0</v>
      </c>
    </row>
    <row r="62" spans="15:18">
      <c r="O62" s="32">
        <v>685</v>
      </c>
      <c r="P62" s="33">
        <v>1.187E-2</v>
      </c>
      <c r="Q62" s="33">
        <v>1.0000000000000001E-5</v>
      </c>
      <c r="R62" s="33">
        <v>0</v>
      </c>
    </row>
    <row r="63" spans="15:18">
      <c r="O63" s="32">
        <v>690</v>
      </c>
      <c r="P63" s="33">
        <v>8.1899999999999994E-3</v>
      </c>
      <c r="Q63" s="33">
        <v>0</v>
      </c>
      <c r="R63" s="33">
        <v>0</v>
      </c>
    </row>
    <row r="64" spans="15:18">
      <c r="O64" s="32">
        <v>695</v>
      </c>
      <c r="P64" s="33">
        <v>5.7200000000000003E-3</v>
      </c>
      <c r="Q64" s="33">
        <v>0</v>
      </c>
      <c r="R64" s="33">
        <v>0</v>
      </c>
    </row>
    <row r="65" spans="15:18">
      <c r="O65" s="32">
        <v>700</v>
      </c>
      <c r="P65" s="33">
        <v>4.1000000000000003E-3</v>
      </c>
      <c r="Q65" s="33">
        <v>0</v>
      </c>
      <c r="R65" s="33">
        <v>0</v>
      </c>
    </row>
    <row r="66" spans="15:18">
      <c r="O66" s="32">
        <v>705</v>
      </c>
      <c r="P66" s="33">
        <v>2.9099999999999998E-3</v>
      </c>
      <c r="Q66" s="33">
        <v>0</v>
      </c>
      <c r="R66" s="33">
        <v>0</v>
      </c>
    </row>
    <row r="67" spans="15:18">
      <c r="O67" s="32">
        <v>710</v>
      </c>
      <c r="P67" s="33">
        <v>2.0999999999999999E-3</v>
      </c>
      <c r="Q67" s="33">
        <v>0</v>
      </c>
      <c r="R67" s="33">
        <v>0</v>
      </c>
    </row>
    <row r="68" spans="15:18">
      <c r="O68" s="32">
        <v>715</v>
      </c>
      <c r="P68" s="33">
        <v>1.48E-3</v>
      </c>
      <c r="Q68" s="33">
        <v>0</v>
      </c>
      <c r="R68" s="33">
        <v>0</v>
      </c>
    </row>
    <row r="69" spans="15:18">
      <c r="O69" s="32">
        <v>720</v>
      </c>
      <c r="P69" s="33">
        <v>1.0499999999999999E-3</v>
      </c>
      <c r="Q69" s="33">
        <v>0</v>
      </c>
      <c r="R69" s="33">
        <v>0</v>
      </c>
    </row>
    <row r="70" spans="15:18">
      <c r="O70" s="32">
        <v>725</v>
      </c>
      <c r="P70" s="33">
        <v>7.3999999999999999E-4</v>
      </c>
      <c r="Q70" s="33">
        <v>0</v>
      </c>
      <c r="R70" s="33">
        <v>0</v>
      </c>
    </row>
    <row r="71" spans="15:18">
      <c r="O71" s="32">
        <v>730</v>
      </c>
      <c r="P71" s="33">
        <v>5.1999999999999995E-4</v>
      </c>
      <c r="Q71" s="33">
        <v>0</v>
      </c>
      <c r="R71" s="33">
        <v>0</v>
      </c>
    </row>
    <row r="72" spans="15:18">
      <c r="O72" s="32">
        <v>735</v>
      </c>
      <c r="P72" s="33">
        <v>3.6000000000000002E-4</v>
      </c>
      <c r="Q72" s="33">
        <v>0</v>
      </c>
      <c r="R72" s="33">
        <v>0</v>
      </c>
    </row>
    <row r="73" spans="15:18">
      <c r="O73" s="32">
        <v>740</v>
      </c>
      <c r="P73" s="33">
        <v>2.5000000000000001E-4</v>
      </c>
      <c r="Q73" s="33">
        <v>0</v>
      </c>
      <c r="R73" s="33">
        <v>0</v>
      </c>
    </row>
    <row r="74" spans="15:18">
      <c r="O74" s="32">
        <v>745</v>
      </c>
      <c r="P74" s="33">
        <v>1.7000000000000001E-4</v>
      </c>
      <c r="Q74" s="33">
        <v>0</v>
      </c>
      <c r="R74" s="33">
        <v>0</v>
      </c>
    </row>
    <row r="75" spans="15:18">
      <c r="O75" s="32">
        <v>750</v>
      </c>
      <c r="P75" s="33">
        <v>1.2E-4</v>
      </c>
      <c r="Q75" s="33">
        <v>0</v>
      </c>
      <c r="R75" s="33">
        <v>0</v>
      </c>
    </row>
    <row r="76" spans="15:18">
      <c r="O76" s="32">
        <v>755</v>
      </c>
      <c r="P76" s="33">
        <v>8.0000000000000007E-5</v>
      </c>
      <c r="Q76" s="33">
        <v>0</v>
      </c>
      <c r="R76" s="33">
        <v>0</v>
      </c>
    </row>
    <row r="77" spans="15:18">
      <c r="O77" s="32">
        <v>760</v>
      </c>
      <c r="P77" s="33">
        <v>6.0000000000000002E-5</v>
      </c>
      <c r="Q77" s="33">
        <v>0</v>
      </c>
      <c r="R77" s="33">
        <v>0</v>
      </c>
    </row>
    <row r="78" spans="15:18">
      <c r="O78" s="32">
        <v>765</v>
      </c>
      <c r="P78" s="33">
        <v>4.0000000000000003E-5</v>
      </c>
      <c r="Q78" s="33">
        <v>0</v>
      </c>
      <c r="R78" s="33">
        <v>0</v>
      </c>
    </row>
    <row r="79" spans="15:18">
      <c r="O79" s="32">
        <v>770</v>
      </c>
      <c r="P79" s="33">
        <v>3.0000000000000001E-5</v>
      </c>
      <c r="Q79" s="33">
        <v>0</v>
      </c>
      <c r="R79" s="33">
        <v>0</v>
      </c>
    </row>
  </sheetData>
  <pageMargins left="0.7" right="0.7" top="0.75" bottom="0.75" header="0.3" footer="0.3"/>
  <legacyDrawing r:id="rId1"/>
  <oleObjects>
    <oleObject progId="Equation.3" shapeId="1026" r:id="rId2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AC99"/>
  <sheetViews>
    <sheetView workbookViewId="0">
      <selection activeCell="M18" sqref="M18"/>
    </sheetView>
  </sheetViews>
  <sheetFormatPr defaultRowHeight="15"/>
  <cols>
    <col min="23" max="24" width="9.140625" customWidth="1"/>
    <col min="25" max="25" width="10.85546875" customWidth="1"/>
  </cols>
  <sheetData>
    <row r="1" spans="1:29" ht="38.25" thickTop="1" thickBot="1">
      <c r="A1" t="s">
        <v>26</v>
      </c>
      <c r="B1" t="s">
        <v>73</v>
      </c>
      <c r="C1" t="s">
        <v>74</v>
      </c>
      <c r="D1" t="s">
        <v>75</v>
      </c>
      <c r="E1" t="s">
        <v>76</v>
      </c>
      <c r="F1" t="s">
        <v>65</v>
      </c>
      <c r="G1" t="s">
        <v>77</v>
      </c>
      <c r="J1" t="s">
        <v>78</v>
      </c>
      <c r="W1" s="37" t="s">
        <v>66</v>
      </c>
      <c r="X1" s="38" t="s">
        <v>67</v>
      </c>
      <c r="Y1" s="38" t="s">
        <v>68</v>
      </c>
      <c r="Z1" s="39" t="s">
        <v>69</v>
      </c>
      <c r="AA1" s="40" t="s">
        <v>70</v>
      </c>
      <c r="AB1" s="40" t="s">
        <v>71</v>
      </c>
      <c r="AC1" s="41" t="s">
        <v>72</v>
      </c>
    </row>
    <row r="2" spans="1:29" ht="15.75" thickTop="1">
      <c r="A2">
        <v>380</v>
      </c>
      <c r="B2">
        <v>9.7950999999999997</v>
      </c>
      <c r="C2">
        <v>49.975499999999997</v>
      </c>
      <c r="D2">
        <v>33</v>
      </c>
      <c r="E2">
        <v>24.488</v>
      </c>
      <c r="F2">
        <v>32.584000000000003</v>
      </c>
      <c r="G2">
        <v>66.703000000000003</v>
      </c>
      <c r="W2" s="42">
        <v>300</v>
      </c>
      <c r="X2" s="43">
        <v>0.93048299999999995</v>
      </c>
      <c r="Y2" s="43">
        <v>3.4099999999999998E-2</v>
      </c>
      <c r="Z2" s="44">
        <v>0</v>
      </c>
      <c r="AA2" s="45">
        <v>1.9E-2</v>
      </c>
      <c r="AB2" s="45">
        <v>2.4E-2</v>
      </c>
      <c r="AC2" s="46">
        <v>4.2999999999999997E-2</v>
      </c>
    </row>
    <row r="3" spans="1:29">
      <c r="A3">
        <v>390</v>
      </c>
      <c r="B3">
        <v>12.0853</v>
      </c>
      <c r="C3">
        <v>54.648200000000003</v>
      </c>
      <c r="D3">
        <v>47.4</v>
      </c>
      <c r="E3">
        <v>29.870999999999999</v>
      </c>
      <c r="F3">
        <v>38.087000000000003</v>
      </c>
      <c r="G3">
        <v>69.962999999999994</v>
      </c>
      <c r="W3" s="42">
        <v>305</v>
      </c>
      <c r="X3" s="43">
        <v>1.1282099999999999</v>
      </c>
      <c r="Y3" s="43">
        <v>1.6642999999999999</v>
      </c>
      <c r="Z3" s="44">
        <v>0</v>
      </c>
      <c r="AA3" s="45">
        <v>1.0349999999999999</v>
      </c>
      <c r="AB3" s="45">
        <v>1.048</v>
      </c>
      <c r="AC3" s="46">
        <v>2.5880000000000001</v>
      </c>
    </row>
    <row r="4" spans="1:29">
      <c r="A4">
        <v>400</v>
      </c>
      <c r="B4">
        <v>14.708</v>
      </c>
      <c r="C4">
        <v>82.754900000000006</v>
      </c>
      <c r="D4">
        <v>63.3</v>
      </c>
      <c r="E4">
        <v>49.308</v>
      </c>
      <c r="F4">
        <v>60.948999999999998</v>
      </c>
      <c r="G4">
        <v>101.929</v>
      </c>
      <c r="W4" s="42">
        <v>310</v>
      </c>
      <c r="X4" s="43">
        <v>1.3576900000000001</v>
      </c>
      <c r="Y4" s="43">
        <v>3.2945000000000002</v>
      </c>
      <c r="Z4" s="44">
        <v>0</v>
      </c>
      <c r="AA4" s="45">
        <v>2.0510000000000002</v>
      </c>
      <c r="AB4" s="45">
        <v>2.0720000000000001</v>
      </c>
      <c r="AC4" s="46">
        <v>5.133</v>
      </c>
    </row>
    <row r="5" spans="1:29">
      <c r="A5">
        <v>410</v>
      </c>
      <c r="B5">
        <v>17.6753</v>
      </c>
      <c r="C5">
        <v>91.486000000000004</v>
      </c>
      <c r="D5">
        <v>80.599999999999994</v>
      </c>
      <c r="E5">
        <v>56.512999999999998</v>
      </c>
      <c r="F5">
        <v>68.554000000000002</v>
      </c>
      <c r="G5">
        <v>111.89400000000001</v>
      </c>
      <c r="W5" s="42">
        <v>315</v>
      </c>
      <c r="X5" s="43">
        <v>1.62219</v>
      </c>
      <c r="Y5" s="43">
        <v>11.7652</v>
      </c>
      <c r="Z5" s="44">
        <v>0</v>
      </c>
      <c r="AA5" s="45">
        <v>4.9139999999999997</v>
      </c>
      <c r="AB5" s="45">
        <v>6.6479999999999997</v>
      </c>
      <c r="AC5" s="46">
        <v>17.47</v>
      </c>
    </row>
    <row r="6" spans="1:29">
      <c r="A6">
        <v>420</v>
      </c>
      <c r="B6">
        <v>20.995000000000001</v>
      </c>
      <c r="C6">
        <v>93.431799999999996</v>
      </c>
      <c r="D6">
        <v>98.1</v>
      </c>
      <c r="E6">
        <v>60.033999999999999</v>
      </c>
      <c r="F6">
        <v>71.576999999999998</v>
      </c>
      <c r="G6">
        <v>112.798</v>
      </c>
      <c r="W6" s="42">
        <v>320</v>
      </c>
      <c r="X6" s="43">
        <v>1.9250799999999999</v>
      </c>
      <c r="Y6" s="43">
        <v>20.236000000000001</v>
      </c>
      <c r="Z6" s="44">
        <v>0.01</v>
      </c>
      <c r="AA6" s="45">
        <v>7.7779999999999996</v>
      </c>
      <c r="AB6" s="45">
        <v>11.224</v>
      </c>
      <c r="AC6" s="46">
        <v>29.808</v>
      </c>
    </row>
    <row r="7" spans="1:29">
      <c r="A7">
        <v>430</v>
      </c>
      <c r="B7">
        <v>24.6709</v>
      </c>
      <c r="C7">
        <v>86.682299999999998</v>
      </c>
      <c r="D7">
        <v>112.4</v>
      </c>
      <c r="E7">
        <v>57.817999999999998</v>
      </c>
      <c r="F7">
        <v>67.914000000000001</v>
      </c>
      <c r="G7">
        <v>103.092</v>
      </c>
      <c r="W7" s="42">
        <v>325</v>
      </c>
      <c r="X7" s="43">
        <v>2.2698</v>
      </c>
      <c r="Y7" s="43">
        <v>28.6447</v>
      </c>
      <c r="Z7" s="44">
        <v>0.2</v>
      </c>
      <c r="AA7" s="45">
        <v>11.263</v>
      </c>
      <c r="AB7" s="45">
        <v>15.936</v>
      </c>
      <c r="AC7" s="46">
        <v>42.369</v>
      </c>
    </row>
    <row r="8" spans="1:29">
      <c r="A8">
        <v>440</v>
      </c>
      <c r="B8">
        <v>28.7027</v>
      </c>
      <c r="C8">
        <v>104.86499999999999</v>
      </c>
      <c r="D8">
        <v>121.5</v>
      </c>
      <c r="E8">
        <v>74.825000000000003</v>
      </c>
      <c r="F8">
        <v>85.605000000000004</v>
      </c>
      <c r="G8">
        <v>121.19799999999999</v>
      </c>
      <c r="W8" s="42">
        <v>330</v>
      </c>
      <c r="X8" s="43">
        <v>2.6598099999999998</v>
      </c>
      <c r="Y8" s="43">
        <v>37.0535</v>
      </c>
      <c r="Z8" s="44">
        <v>0.4</v>
      </c>
      <c r="AA8" s="45">
        <v>14.747999999999999</v>
      </c>
      <c r="AB8" s="45">
        <v>20.646999999999998</v>
      </c>
      <c r="AC8" s="46">
        <v>54.93</v>
      </c>
    </row>
    <row r="9" spans="1:29">
      <c r="A9">
        <v>450</v>
      </c>
      <c r="B9">
        <v>33.085900000000002</v>
      </c>
      <c r="C9">
        <v>117.008</v>
      </c>
      <c r="D9">
        <v>124</v>
      </c>
      <c r="E9">
        <v>87.247</v>
      </c>
      <c r="F9">
        <v>97.992999999999995</v>
      </c>
      <c r="G9">
        <v>133.01</v>
      </c>
      <c r="W9" s="42">
        <v>335</v>
      </c>
      <c r="X9" s="43">
        <v>3.0986099999999999</v>
      </c>
      <c r="Y9" s="43">
        <v>38.501100000000001</v>
      </c>
      <c r="Z9" s="44">
        <v>1.55</v>
      </c>
      <c r="AA9" s="45">
        <v>16.347999999999999</v>
      </c>
      <c r="AB9" s="45">
        <v>22.265999999999998</v>
      </c>
      <c r="AC9" s="46">
        <v>56.094999999999999</v>
      </c>
    </row>
    <row r="10" spans="1:29">
      <c r="A10">
        <v>460</v>
      </c>
      <c r="B10">
        <v>37.812100000000001</v>
      </c>
      <c r="C10">
        <v>117.812</v>
      </c>
      <c r="D10">
        <v>123.1</v>
      </c>
      <c r="E10">
        <v>90.611999999999995</v>
      </c>
      <c r="F10">
        <v>100.46299999999999</v>
      </c>
      <c r="G10">
        <v>132.35499999999999</v>
      </c>
      <c r="W10" s="42">
        <v>340</v>
      </c>
      <c r="X10" s="43">
        <v>3.58968</v>
      </c>
      <c r="Y10" s="43">
        <v>39.948799999999999</v>
      </c>
      <c r="Z10" s="44">
        <v>2.7</v>
      </c>
      <c r="AA10" s="45">
        <v>17.948</v>
      </c>
      <c r="AB10" s="45">
        <v>23.885000000000002</v>
      </c>
      <c r="AC10" s="46">
        <v>57.259</v>
      </c>
    </row>
    <row r="11" spans="1:29">
      <c r="A11">
        <v>470</v>
      </c>
      <c r="B11">
        <v>42.869300000000003</v>
      </c>
      <c r="C11">
        <v>114.861</v>
      </c>
      <c r="D11">
        <v>123.8</v>
      </c>
      <c r="E11">
        <v>91.367999999999995</v>
      </c>
      <c r="F11">
        <v>99.912999999999997</v>
      </c>
      <c r="G11">
        <v>127.322</v>
      </c>
      <c r="W11" s="42">
        <v>345</v>
      </c>
      <c r="X11" s="43">
        <v>4.1364799999999997</v>
      </c>
      <c r="Y11" s="43">
        <v>42.430199999999999</v>
      </c>
      <c r="Z11" s="44">
        <v>4.8499999999999996</v>
      </c>
      <c r="AA11" s="45">
        <v>19.478999999999999</v>
      </c>
      <c r="AB11" s="45">
        <v>25.850999999999999</v>
      </c>
      <c r="AC11" s="46">
        <v>60</v>
      </c>
    </row>
    <row r="12" spans="1:29">
      <c r="A12">
        <v>480</v>
      </c>
      <c r="B12">
        <v>48.2423</v>
      </c>
      <c r="C12">
        <v>115.923</v>
      </c>
      <c r="D12">
        <v>123.9</v>
      </c>
      <c r="E12">
        <v>95.108999999999995</v>
      </c>
      <c r="F12">
        <v>102.739</v>
      </c>
      <c r="G12">
        <v>126.8</v>
      </c>
      <c r="W12" s="42">
        <v>350</v>
      </c>
      <c r="X12" s="43">
        <v>4.7423799999999998</v>
      </c>
      <c r="Y12" s="43">
        <v>44.911700000000003</v>
      </c>
      <c r="Z12" s="44">
        <v>7</v>
      </c>
      <c r="AA12" s="45">
        <v>21.01</v>
      </c>
      <c r="AB12" s="45">
        <v>27.817</v>
      </c>
      <c r="AC12" s="46">
        <v>62.74</v>
      </c>
    </row>
    <row r="13" spans="1:29">
      <c r="A13">
        <v>490</v>
      </c>
      <c r="B13">
        <v>53.913200000000003</v>
      </c>
      <c r="C13">
        <v>108.81100000000001</v>
      </c>
      <c r="D13">
        <v>120.7</v>
      </c>
      <c r="E13">
        <v>91.962999999999994</v>
      </c>
      <c r="F13">
        <v>98.078000000000003</v>
      </c>
      <c r="G13">
        <v>117.783</v>
      </c>
      <c r="W13" s="42">
        <v>355</v>
      </c>
      <c r="X13" s="43">
        <v>5.4107000000000003</v>
      </c>
      <c r="Y13" s="43">
        <v>45.774999999999999</v>
      </c>
      <c r="Z13" s="44">
        <v>9.9499999999999993</v>
      </c>
      <c r="AA13" s="45">
        <v>22.475999999999999</v>
      </c>
      <c r="AB13" s="45">
        <v>29.219000000000001</v>
      </c>
      <c r="AC13" s="46">
        <v>62.860999999999997</v>
      </c>
    </row>
    <row r="14" spans="1:29">
      <c r="A14">
        <v>500</v>
      </c>
      <c r="B14">
        <v>59.8611</v>
      </c>
      <c r="C14">
        <v>109.354</v>
      </c>
      <c r="D14">
        <v>112.1</v>
      </c>
      <c r="E14">
        <v>95.724000000000004</v>
      </c>
      <c r="F14">
        <v>100.68</v>
      </c>
      <c r="G14">
        <v>116.589</v>
      </c>
      <c r="W14" s="42">
        <v>360</v>
      </c>
      <c r="X14" s="43">
        <v>6.1446199999999997</v>
      </c>
      <c r="Y14" s="43">
        <v>46.638300000000001</v>
      </c>
      <c r="Z14" s="44">
        <v>12.9</v>
      </c>
      <c r="AA14" s="45">
        <v>23.942</v>
      </c>
      <c r="AB14" s="45">
        <v>30.620999999999999</v>
      </c>
      <c r="AC14" s="46">
        <v>62.981999999999999</v>
      </c>
    </row>
    <row r="15" spans="1:29">
      <c r="A15">
        <v>510</v>
      </c>
      <c r="B15">
        <v>66.063500000000005</v>
      </c>
      <c r="C15">
        <v>107.80200000000001</v>
      </c>
      <c r="D15">
        <v>102.3</v>
      </c>
      <c r="E15">
        <v>96.613</v>
      </c>
      <c r="F15">
        <v>100.69499999999999</v>
      </c>
      <c r="G15">
        <v>113.702</v>
      </c>
      <c r="W15" s="42">
        <v>365</v>
      </c>
      <c r="X15" s="43">
        <v>6.9471999999999996</v>
      </c>
      <c r="Y15" s="43">
        <v>49.363700000000001</v>
      </c>
      <c r="Z15" s="44">
        <v>17.2</v>
      </c>
      <c r="AA15" s="45">
        <v>25.451000000000001</v>
      </c>
      <c r="AB15" s="45">
        <v>32.463999999999999</v>
      </c>
      <c r="AC15" s="46">
        <v>66.647000000000006</v>
      </c>
    </row>
    <row r="16" spans="1:29">
      <c r="A16">
        <v>520</v>
      </c>
      <c r="B16">
        <v>72.495900000000006</v>
      </c>
      <c r="C16">
        <v>104.79</v>
      </c>
      <c r="D16">
        <v>96.9</v>
      </c>
      <c r="E16">
        <v>97.129000000000005</v>
      </c>
      <c r="F16">
        <v>99.986999999999995</v>
      </c>
      <c r="G16">
        <v>108.65900000000001</v>
      </c>
      <c r="W16" s="42">
        <v>370</v>
      </c>
      <c r="X16" s="43">
        <v>7.8213499999999998</v>
      </c>
      <c r="Y16" s="43">
        <v>52.089100000000002</v>
      </c>
      <c r="Z16" s="44">
        <v>21.4</v>
      </c>
      <c r="AA16" s="45">
        <v>26.960999999999999</v>
      </c>
      <c r="AB16" s="45">
        <v>34.308</v>
      </c>
      <c r="AC16" s="46">
        <v>70.311999999999998</v>
      </c>
    </row>
    <row r="17" spans="1:29">
      <c r="A17">
        <v>530</v>
      </c>
      <c r="B17">
        <v>79.132599999999996</v>
      </c>
      <c r="C17">
        <v>107.68899999999999</v>
      </c>
      <c r="D17">
        <v>98</v>
      </c>
      <c r="E17">
        <v>102.099</v>
      </c>
      <c r="F17">
        <v>104.21</v>
      </c>
      <c r="G17">
        <v>110.44499999999999</v>
      </c>
      <c r="L17">
        <v>1</v>
      </c>
      <c r="M17" t="str">
        <f ca="1">INDIRECT("W"&amp;$L17)</f>
        <v>l,nm</v>
      </c>
      <c r="N17" t="str">
        <f ca="1">INDIRECT("X"&amp;$L17)</f>
        <v>Standard Illuminant A</v>
      </c>
      <c r="O17" t="str">
        <f ca="1">INDIRECT("Y"&amp;$L17)</f>
        <v>Standard Illuminant D65</v>
      </c>
      <c r="P17" t="str">
        <f ca="1">INDIRECT("Z"&amp;$L17)</f>
        <v>Illuminant C</v>
      </c>
      <c r="Q17" t="str">
        <f ca="1">INDIRECT("AA"&amp;$L17)</f>
        <v>IlluminantD50</v>
      </c>
      <c r="R17" t="str">
        <f ca="1">INDIRECT("AB"&amp;$L17)</f>
        <v>IlluminantD55</v>
      </c>
      <c r="S17" t="str">
        <f ca="1">INDIRECT("AC"&amp;$L17)</f>
        <v>IlluminantD75</v>
      </c>
      <c r="W17" s="42">
        <v>375</v>
      </c>
      <c r="X17" s="43">
        <v>8.7698</v>
      </c>
      <c r="Y17" s="43">
        <v>51.032299999999999</v>
      </c>
      <c r="Z17" s="44">
        <v>27.5</v>
      </c>
      <c r="AA17" s="45">
        <v>25.724</v>
      </c>
      <c r="AB17" s="45">
        <v>33.445999999999998</v>
      </c>
      <c r="AC17" s="46">
        <v>68.507000000000005</v>
      </c>
    </row>
    <row r="18" spans="1:29">
      <c r="A18">
        <v>540</v>
      </c>
      <c r="B18">
        <v>85.947000000000003</v>
      </c>
      <c r="C18">
        <v>104.405</v>
      </c>
      <c r="D18">
        <v>102.1</v>
      </c>
      <c r="E18">
        <v>100.755</v>
      </c>
      <c r="F18">
        <v>102.102</v>
      </c>
      <c r="G18">
        <v>106.289</v>
      </c>
      <c r="K18">
        <v>18</v>
      </c>
      <c r="L18">
        <f>(K18-18)*2+18</f>
        <v>18</v>
      </c>
      <c r="M18">
        <f ca="1">INDIRECT("W"&amp;$L18)</f>
        <v>380</v>
      </c>
      <c r="N18">
        <f ca="1">INDIRECT("X"&amp;$L18)</f>
        <v>9.7950999999999997</v>
      </c>
      <c r="O18">
        <f ca="1">INDIRECT("Y"&amp;$L18)</f>
        <v>49.975499999999997</v>
      </c>
      <c r="P18">
        <f ca="1">INDIRECT("Z"&amp;$L18)</f>
        <v>33</v>
      </c>
      <c r="Q18">
        <f ca="1">INDIRECT("AA"&amp;$L18)</f>
        <v>24.488</v>
      </c>
      <c r="R18">
        <f ca="1">INDIRECT("AB"&amp;$L18)</f>
        <v>32.584000000000003</v>
      </c>
      <c r="S18">
        <f ca="1">INDIRECT("AC"&amp;$L18)</f>
        <v>66.703000000000003</v>
      </c>
      <c r="W18" s="42">
        <v>380</v>
      </c>
      <c r="X18" s="43">
        <v>9.7950999999999997</v>
      </c>
      <c r="Y18" s="43">
        <v>49.975499999999997</v>
      </c>
      <c r="Z18" s="44">
        <v>33</v>
      </c>
      <c r="AA18" s="45">
        <v>24.488</v>
      </c>
      <c r="AB18" s="45">
        <v>32.584000000000003</v>
      </c>
      <c r="AC18" s="46">
        <v>66.703000000000003</v>
      </c>
    </row>
    <row r="19" spans="1:29">
      <c r="A19">
        <v>550</v>
      </c>
      <c r="B19">
        <v>92.912000000000006</v>
      </c>
      <c r="C19">
        <v>104.04600000000001</v>
      </c>
      <c r="D19">
        <v>105.2</v>
      </c>
      <c r="E19">
        <v>102.31699999999999</v>
      </c>
      <c r="F19">
        <v>102.968</v>
      </c>
      <c r="G19">
        <v>104.904</v>
      </c>
      <c r="K19">
        <v>19</v>
      </c>
      <c r="L19">
        <f t="shared" ref="L19:L53" si="0">(K19-18)*2+18</f>
        <v>20</v>
      </c>
      <c r="M19">
        <f t="shared" ref="M19:M53" ca="1" si="1">INDIRECT("W"&amp;$L19)</f>
        <v>390</v>
      </c>
      <c r="N19">
        <f t="shared" ref="N19:N53" ca="1" si="2">INDIRECT("X"&amp;$L19)</f>
        <v>12.0853</v>
      </c>
      <c r="O19">
        <f t="shared" ref="O19:O53" ca="1" si="3">INDIRECT("Y"&amp;$L19)</f>
        <v>54.648200000000003</v>
      </c>
      <c r="P19">
        <f t="shared" ref="P19:P53" ca="1" si="4">INDIRECT("Z"&amp;$L19)</f>
        <v>47.4</v>
      </c>
      <c r="Q19">
        <f t="shared" ref="Q19:Q53" ca="1" si="5">INDIRECT("AA"&amp;$L19)</f>
        <v>29.870999999999999</v>
      </c>
      <c r="R19">
        <f t="shared" ref="R19:R53" ca="1" si="6">INDIRECT("AB"&amp;$L19)</f>
        <v>38.087000000000003</v>
      </c>
      <c r="S19">
        <f t="shared" ref="S19:S53" ca="1" si="7">INDIRECT("AC"&amp;$L19)</f>
        <v>69.962999999999994</v>
      </c>
      <c r="W19" s="42">
        <v>385</v>
      </c>
      <c r="X19" s="43">
        <v>10.8996</v>
      </c>
      <c r="Y19" s="43">
        <v>52.311799999999998</v>
      </c>
      <c r="Z19" s="44">
        <v>39.92</v>
      </c>
      <c r="AA19" s="45">
        <v>27.178999999999998</v>
      </c>
      <c r="AB19" s="45">
        <v>35.335000000000001</v>
      </c>
      <c r="AC19" s="46">
        <v>68.332999999999998</v>
      </c>
    </row>
    <row r="20" spans="1:29">
      <c r="A20">
        <v>560</v>
      </c>
      <c r="B20">
        <v>100</v>
      </c>
      <c r="C20">
        <v>100</v>
      </c>
      <c r="D20">
        <v>105.3</v>
      </c>
      <c r="E20">
        <v>100</v>
      </c>
      <c r="F20">
        <v>100</v>
      </c>
      <c r="G20">
        <v>100</v>
      </c>
      <c r="K20">
        <v>20</v>
      </c>
      <c r="L20">
        <f t="shared" si="0"/>
        <v>22</v>
      </c>
      <c r="M20">
        <f t="shared" ca="1" si="1"/>
        <v>400</v>
      </c>
      <c r="N20">
        <f t="shared" ca="1" si="2"/>
        <v>14.708</v>
      </c>
      <c r="O20">
        <f t="shared" ca="1" si="3"/>
        <v>82.754900000000006</v>
      </c>
      <c r="P20">
        <f t="shared" ca="1" si="4"/>
        <v>63.3</v>
      </c>
      <c r="Q20">
        <f t="shared" ca="1" si="5"/>
        <v>49.308</v>
      </c>
      <c r="R20">
        <f t="shared" ca="1" si="6"/>
        <v>60.948999999999998</v>
      </c>
      <c r="S20">
        <f t="shared" ca="1" si="7"/>
        <v>101.929</v>
      </c>
      <c r="W20" s="42">
        <v>390</v>
      </c>
      <c r="X20" s="43">
        <v>12.0853</v>
      </c>
      <c r="Y20" s="43">
        <v>54.648200000000003</v>
      </c>
      <c r="Z20" s="44">
        <v>47.4</v>
      </c>
      <c r="AA20" s="45">
        <v>29.870999999999999</v>
      </c>
      <c r="AB20" s="45">
        <v>38.087000000000003</v>
      </c>
      <c r="AC20" s="46">
        <v>69.962999999999994</v>
      </c>
    </row>
    <row r="21" spans="1:29">
      <c r="A21">
        <v>570</v>
      </c>
      <c r="B21">
        <v>107.184</v>
      </c>
      <c r="C21">
        <v>96.334199999999996</v>
      </c>
      <c r="D21">
        <v>102.3</v>
      </c>
      <c r="E21">
        <v>97.734999999999999</v>
      </c>
      <c r="F21">
        <v>97.215999999999994</v>
      </c>
      <c r="G21">
        <v>95.616</v>
      </c>
      <c r="K21">
        <v>21</v>
      </c>
      <c r="L21">
        <f t="shared" si="0"/>
        <v>24</v>
      </c>
      <c r="M21">
        <f t="shared" ca="1" si="1"/>
        <v>410</v>
      </c>
      <c r="N21">
        <f t="shared" ca="1" si="2"/>
        <v>17.6753</v>
      </c>
      <c r="O21">
        <f t="shared" ca="1" si="3"/>
        <v>91.486000000000004</v>
      </c>
      <c r="P21">
        <f t="shared" ca="1" si="4"/>
        <v>80.599999999999994</v>
      </c>
      <c r="Q21">
        <f t="shared" ca="1" si="5"/>
        <v>56.512999999999998</v>
      </c>
      <c r="R21">
        <f t="shared" ca="1" si="6"/>
        <v>68.554000000000002</v>
      </c>
      <c r="S21">
        <f t="shared" ca="1" si="7"/>
        <v>111.89400000000001</v>
      </c>
      <c r="W21" s="42">
        <v>395</v>
      </c>
      <c r="X21" s="43">
        <v>13.3543</v>
      </c>
      <c r="Y21" s="43">
        <v>68.701499999999996</v>
      </c>
      <c r="Z21" s="44">
        <v>55.17</v>
      </c>
      <c r="AA21" s="45">
        <v>39.588999999999999</v>
      </c>
      <c r="AB21" s="45">
        <v>49.518000000000001</v>
      </c>
      <c r="AC21" s="46">
        <v>85.945999999999998</v>
      </c>
    </row>
    <row r="22" spans="1:29">
      <c r="A22">
        <v>580</v>
      </c>
      <c r="B22">
        <v>114.43600000000001</v>
      </c>
      <c r="C22">
        <v>95.787999999999997</v>
      </c>
      <c r="D22">
        <v>97.8</v>
      </c>
      <c r="E22">
        <v>98.918000000000006</v>
      </c>
      <c r="F22">
        <v>97.748999999999995</v>
      </c>
      <c r="G22">
        <v>94.212999999999994</v>
      </c>
      <c r="K22">
        <v>22</v>
      </c>
      <c r="L22">
        <f t="shared" si="0"/>
        <v>26</v>
      </c>
      <c r="M22">
        <f t="shared" ca="1" si="1"/>
        <v>420</v>
      </c>
      <c r="N22">
        <f t="shared" ca="1" si="2"/>
        <v>20.995000000000001</v>
      </c>
      <c r="O22">
        <f t="shared" ca="1" si="3"/>
        <v>93.431799999999996</v>
      </c>
      <c r="P22">
        <f t="shared" ca="1" si="4"/>
        <v>98.1</v>
      </c>
      <c r="Q22">
        <f t="shared" ca="1" si="5"/>
        <v>60.033999999999999</v>
      </c>
      <c r="R22">
        <f t="shared" ca="1" si="6"/>
        <v>71.576999999999998</v>
      </c>
      <c r="S22">
        <f t="shared" ca="1" si="7"/>
        <v>112.798</v>
      </c>
      <c r="W22" s="42">
        <v>400</v>
      </c>
      <c r="X22" s="43">
        <v>14.708</v>
      </c>
      <c r="Y22" s="43">
        <v>82.754900000000006</v>
      </c>
      <c r="Z22" s="44">
        <v>63.3</v>
      </c>
      <c r="AA22" s="45">
        <v>49.308</v>
      </c>
      <c r="AB22" s="45">
        <v>60.948999999999998</v>
      </c>
      <c r="AC22" s="46">
        <v>101.929</v>
      </c>
    </row>
    <row r="23" spans="1:29">
      <c r="A23">
        <v>590</v>
      </c>
      <c r="B23">
        <v>121.73099999999999</v>
      </c>
      <c r="C23">
        <v>88.685599999999994</v>
      </c>
      <c r="D23">
        <v>93.2</v>
      </c>
      <c r="E23">
        <v>93.498999999999995</v>
      </c>
      <c r="F23">
        <v>91.432000000000002</v>
      </c>
      <c r="G23">
        <v>86.997</v>
      </c>
      <c r="K23">
        <v>23</v>
      </c>
      <c r="L23">
        <f t="shared" si="0"/>
        <v>28</v>
      </c>
      <c r="M23">
        <f t="shared" ca="1" si="1"/>
        <v>430</v>
      </c>
      <c r="N23">
        <f t="shared" ca="1" si="2"/>
        <v>24.6709</v>
      </c>
      <c r="O23">
        <f t="shared" ca="1" si="3"/>
        <v>86.682299999999998</v>
      </c>
      <c r="P23">
        <f t="shared" ca="1" si="4"/>
        <v>112.4</v>
      </c>
      <c r="Q23">
        <f t="shared" ca="1" si="5"/>
        <v>57.817999999999998</v>
      </c>
      <c r="R23">
        <f t="shared" ca="1" si="6"/>
        <v>67.914000000000001</v>
      </c>
      <c r="S23">
        <f t="shared" ca="1" si="7"/>
        <v>103.092</v>
      </c>
      <c r="W23" s="42">
        <v>405</v>
      </c>
      <c r="X23" s="43">
        <v>16.148</v>
      </c>
      <c r="Y23" s="43">
        <v>87.120400000000004</v>
      </c>
      <c r="Z23" s="44">
        <v>71.81</v>
      </c>
      <c r="AA23" s="45">
        <v>52.91</v>
      </c>
      <c r="AB23" s="45">
        <v>64.751000000000005</v>
      </c>
      <c r="AC23" s="46">
        <v>106.911</v>
      </c>
    </row>
    <row r="24" spans="1:29">
      <c r="A24">
        <v>600</v>
      </c>
      <c r="B24">
        <v>129.04300000000001</v>
      </c>
      <c r="C24">
        <v>90.006200000000007</v>
      </c>
      <c r="D24">
        <v>89.7</v>
      </c>
      <c r="E24">
        <v>97.688000000000002</v>
      </c>
      <c r="F24">
        <v>94.418999999999997</v>
      </c>
      <c r="G24">
        <v>87.227000000000004</v>
      </c>
      <c r="K24">
        <v>24</v>
      </c>
      <c r="L24">
        <f t="shared" si="0"/>
        <v>30</v>
      </c>
      <c r="M24">
        <f t="shared" ca="1" si="1"/>
        <v>440</v>
      </c>
      <c r="N24">
        <f t="shared" ca="1" si="2"/>
        <v>28.7027</v>
      </c>
      <c r="O24">
        <f t="shared" ca="1" si="3"/>
        <v>104.86499999999999</v>
      </c>
      <c r="P24">
        <f t="shared" ca="1" si="4"/>
        <v>121.5</v>
      </c>
      <c r="Q24">
        <f t="shared" ca="1" si="5"/>
        <v>74.825000000000003</v>
      </c>
      <c r="R24">
        <f t="shared" ca="1" si="6"/>
        <v>85.605000000000004</v>
      </c>
      <c r="S24">
        <f t="shared" ca="1" si="7"/>
        <v>121.19799999999999</v>
      </c>
      <c r="W24" s="42">
        <v>410</v>
      </c>
      <c r="X24" s="43">
        <v>17.6753</v>
      </c>
      <c r="Y24" s="43">
        <v>91.486000000000004</v>
      </c>
      <c r="Z24" s="44">
        <v>80.599999999999994</v>
      </c>
      <c r="AA24" s="45">
        <v>56.512999999999998</v>
      </c>
      <c r="AB24" s="45">
        <v>68.554000000000002</v>
      </c>
      <c r="AC24" s="46">
        <v>111.89400000000001</v>
      </c>
    </row>
    <row r="25" spans="1:29">
      <c r="A25">
        <v>610</v>
      </c>
      <c r="B25">
        <v>136.346</v>
      </c>
      <c r="C25">
        <v>89.599100000000007</v>
      </c>
      <c r="D25">
        <v>88.4</v>
      </c>
      <c r="E25">
        <v>99.269000000000005</v>
      </c>
      <c r="F25">
        <v>95.14</v>
      </c>
      <c r="G25">
        <v>86.14</v>
      </c>
      <c r="K25">
        <v>25</v>
      </c>
      <c r="L25">
        <f t="shared" si="0"/>
        <v>32</v>
      </c>
      <c r="M25">
        <f t="shared" ca="1" si="1"/>
        <v>450</v>
      </c>
      <c r="N25">
        <f t="shared" ca="1" si="2"/>
        <v>33.085900000000002</v>
      </c>
      <c r="O25">
        <f t="shared" ca="1" si="3"/>
        <v>117.008</v>
      </c>
      <c r="P25">
        <f t="shared" ca="1" si="4"/>
        <v>124</v>
      </c>
      <c r="Q25">
        <f t="shared" ca="1" si="5"/>
        <v>87.247</v>
      </c>
      <c r="R25">
        <f t="shared" ca="1" si="6"/>
        <v>97.992999999999995</v>
      </c>
      <c r="S25">
        <f t="shared" ca="1" si="7"/>
        <v>133.01</v>
      </c>
      <c r="W25" s="42">
        <v>415</v>
      </c>
      <c r="X25" s="43">
        <v>19.290700000000001</v>
      </c>
      <c r="Y25" s="43">
        <v>92.4589</v>
      </c>
      <c r="Z25" s="44">
        <v>89.53</v>
      </c>
      <c r="AA25" s="45">
        <v>58.273000000000003</v>
      </c>
      <c r="AB25" s="45">
        <v>70.064999999999998</v>
      </c>
      <c r="AC25" s="46">
        <v>112.346</v>
      </c>
    </row>
    <row r="26" spans="1:29">
      <c r="A26">
        <v>620</v>
      </c>
      <c r="B26">
        <v>143.61799999999999</v>
      </c>
      <c r="C26">
        <v>87.698700000000002</v>
      </c>
      <c r="D26">
        <v>88.1</v>
      </c>
      <c r="E26">
        <v>99.042000000000002</v>
      </c>
      <c r="F26">
        <v>94.22</v>
      </c>
      <c r="G26">
        <v>83.581000000000003</v>
      </c>
      <c r="K26">
        <v>26</v>
      </c>
      <c r="L26">
        <f t="shared" si="0"/>
        <v>34</v>
      </c>
      <c r="M26">
        <f t="shared" ca="1" si="1"/>
        <v>460</v>
      </c>
      <c r="N26">
        <f t="shared" ca="1" si="2"/>
        <v>37.812100000000001</v>
      </c>
      <c r="O26">
        <f t="shared" ca="1" si="3"/>
        <v>117.812</v>
      </c>
      <c r="P26">
        <f t="shared" ca="1" si="4"/>
        <v>123.1</v>
      </c>
      <c r="Q26">
        <f t="shared" ca="1" si="5"/>
        <v>90.611999999999995</v>
      </c>
      <c r="R26">
        <f t="shared" ca="1" si="6"/>
        <v>100.46299999999999</v>
      </c>
      <c r="S26">
        <f t="shared" ca="1" si="7"/>
        <v>132.35499999999999</v>
      </c>
      <c r="W26" s="42">
        <v>420</v>
      </c>
      <c r="X26" s="43">
        <v>20.995000000000001</v>
      </c>
      <c r="Y26" s="43">
        <v>93.431799999999996</v>
      </c>
      <c r="Z26" s="44">
        <v>98.1</v>
      </c>
      <c r="AA26" s="45">
        <v>60.033999999999999</v>
      </c>
      <c r="AB26" s="45">
        <v>71.576999999999998</v>
      </c>
      <c r="AC26" s="46">
        <v>112.798</v>
      </c>
    </row>
    <row r="27" spans="1:29">
      <c r="A27">
        <v>630</v>
      </c>
      <c r="B27">
        <v>150.83600000000001</v>
      </c>
      <c r="C27">
        <v>83.288600000000002</v>
      </c>
      <c r="D27">
        <v>88</v>
      </c>
      <c r="E27">
        <v>95.721999999999994</v>
      </c>
      <c r="F27">
        <v>90.447999999999993</v>
      </c>
      <c r="G27">
        <v>78.747</v>
      </c>
      <c r="K27">
        <v>27</v>
      </c>
      <c r="L27">
        <f t="shared" si="0"/>
        <v>36</v>
      </c>
      <c r="M27">
        <f t="shared" ca="1" si="1"/>
        <v>470</v>
      </c>
      <c r="N27">
        <f t="shared" ca="1" si="2"/>
        <v>42.869300000000003</v>
      </c>
      <c r="O27">
        <f t="shared" ca="1" si="3"/>
        <v>114.861</v>
      </c>
      <c r="P27">
        <f t="shared" ca="1" si="4"/>
        <v>123.8</v>
      </c>
      <c r="Q27">
        <f t="shared" ca="1" si="5"/>
        <v>91.367999999999995</v>
      </c>
      <c r="R27">
        <f t="shared" ca="1" si="6"/>
        <v>99.912999999999997</v>
      </c>
      <c r="S27">
        <f t="shared" ca="1" si="7"/>
        <v>127.322</v>
      </c>
      <c r="W27" s="42">
        <v>425</v>
      </c>
      <c r="X27" s="43">
        <v>22.7883</v>
      </c>
      <c r="Y27" s="43">
        <v>90.057000000000002</v>
      </c>
      <c r="Z27" s="44">
        <v>105.8</v>
      </c>
      <c r="AA27" s="45">
        <v>58.926000000000002</v>
      </c>
      <c r="AB27" s="45">
        <v>69.745999999999995</v>
      </c>
      <c r="AC27" s="46">
        <v>107.94499999999999</v>
      </c>
    </row>
    <row r="28" spans="1:29">
      <c r="A28">
        <v>640</v>
      </c>
      <c r="B28">
        <v>157.97900000000001</v>
      </c>
      <c r="C28">
        <v>83.699200000000005</v>
      </c>
      <c r="D28">
        <v>87.8</v>
      </c>
      <c r="E28">
        <v>98.856999999999999</v>
      </c>
      <c r="F28">
        <v>92.33</v>
      </c>
      <c r="G28">
        <v>78.427999999999997</v>
      </c>
      <c r="K28">
        <v>28</v>
      </c>
      <c r="L28">
        <f t="shared" si="0"/>
        <v>38</v>
      </c>
      <c r="M28">
        <f t="shared" ca="1" si="1"/>
        <v>480</v>
      </c>
      <c r="N28">
        <f t="shared" ca="1" si="2"/>
        <v>48.2423</v>
      </c>
      <c r="O28">
        <f t="shared" ca="1" si="3"/>
        <v>115.923</v>
      </c>
      <c r="P28">
        <f t="shared" ca="1" si="4"/>
        <v>123.9</v>
      </c>
      <c r="Q28">
        <f t="shared" ca="1" si="5"/>
        <v>95.108999999999995</v>
      </c>
      <c r="R28">
        <f t="shared" ca="1" si="6"/>
        <v>102.739</v>
      </c>
      <c r="S28">
        <f t="shared" ca="1" si="7"/>
        <v>126.8</v>
      </c>
      <c r="W28" s="42">
        <v>430</v>
      </c>
      <c r="X28" s="43">
        <v>24.6709</v>
      </c>
      <c r="Y28" s="43">
        <v>86.682299999999998</v>
      </c>
      <c r="Z28" s="44">
        <v>112.4</v>
      </c>
      <c r="AA28" s="45">
        <v>57.817999999999998</v>
      </c>
      <c r="AB28" s="45">
        <v>67.914000000000001</v>
      </c>
      <c r="AC28" s="46">
        <v>103.092</v>
      </c>
    </row>
    <row r="29" spans="1:29">
      <c r="A29">
        <v>650</v>
      </c>
      <c r="B29">
        <v>165.02799999999999</v>
      </c>
      <c r="C29">
        <v>80.026799999999994</v>
      </c>
      <c r="D29">
        <v>88.2</v>
      </c>
      <c r="E29">
        <v>95.667000000000002</v>
      </c>
      <c r="F29">
        <v>88.853999999999999</v>
      </c>
      <c r="G29">
        <v>74.801000000000002</v>
      </c>
      <c r="K29">
        <v>29</v>
      </c>
      <c r="L29">
        <f t="shared" si="0"/>
        <v>40</v>
      </c>
      <c r="M29">
        <f t="shared" ca="1" si="1"/>
        <v>490</v>
      </c>
      <c r="N29">
        <f t="shared" ca="1" si="2"/>
        <v>53.913200000000003</v>
      </c>
      <c r="O29">
        <f t="shared" ca="1" si="3"/>
        <v>108.81100000000001</v>
      </c>
      <c r="P29">
        <f t="shared" ca="1" si="4"/>
        <v>120.7</v>
      </c>
      <c r="Q29">
        <f t="shared" ca="1" si="5"/>
        <v>91.962999999999994</v>
      </c>
      <c r="R29">
        <f t="shared" ca="1" si="6"/>
        <v>98.078000000000003</v>
      </c>
      <c r="S29">
        <f t="shared" ca="1" si="7"/>
        <v>117.783</v>
      </c>
      <c r="W29" s="42">
        <v>435</v>
      </c>
      <c r="X29" s="43">
        <v>26.642499999999998</v>
      </c>
      <c r="Y29" s="43">
        <v>95.773600000000002</v>
      </c>
      <c r="Z29" s="44">
        <v>117.75</v>
      </c>
      <c r="AA29" s="45">
        <v>66.320999999999998</v>
      </c>
      <c r="AB29" s="45">
        <v>76.760000000000005</v>
      </c>
      <c r="AC29" s="46">
        <v>112.145</v>
      </c>
    </row>
    <row r="30" spans="1:29">
      <c r="A30">
        <v>660</v>
      </c>
      <c r="B30">
        <v>171.96299999999999</v>
      </c>
      <c r="C30">
        <v>80.214600000000004</v>
      </c>
      <c r="D30">
        <v>87.9</v>
      </c>
      <c r="E30">
        <v>98.19</v>
      </c>
      <c r="F30">
        <v>90.316999999999993</v>
      </c>
      <c r="G30">
        <v>74.323999999999998</v>
      </c>
      <c r="K30">
        <v>30</v>
      </c>
      <c r="L30">
        <f t="shared" si="0"/>
        <v>42</v>
      </c>
      <c r="M30">
        <f t="shared" ca="1" si="1"/>
        <v>500</v>
      </c>
      <c r="N30">
        <f t="shared" ca="1" si="2"/>
        <v>59.8611</v>
      </c>
      <c r="O30">
        <f t="shared" ca="1" si="3"/>
        <v>109.354</v>
      </c>
      <c r="P30">
        <f t="shared" ca="1" si="4"/>
        <v>112.1</v>
      </c>
      <c r="Q30">
        <f t="shared" ca="1" si="5"/>
        <v>95.724000000000004</v>
      </c>
      <c r="R30">
        <f t="shared" ca="1" si="6"/>
        <v>100.68</v>
      </c>
      <c r="S30">
        <f t="shared" ca="1" si="7"/>
        <v>116.589</v>
      </c>
      <c r="W30" s="42">
        <v>440</v>
      </c>
      <c r="X30" s="43">
        <v>28.7027</v>
      </c>
      <c r="Y30" s="43">
        <v>104.86499999999999</v>
      </c>
      <c r="Z30" s="44">
        <v>121.5</v>
      </c>
      <c r="AA30" s="45">
        <v>74.825000000000003</v>
      </c>
      <c r="AB30" s="45">
        <v>85.605000000000004</v>
      </c>
      <c r="AC30" s="46">
        <v>121.19799999999999</v>
      </c>
    </row>
    <row r="31" spans="1:29">
      <c r="A31">
        <v>670</v>
      </c>
      <c r="B31">
        <v>178.76900000000001</v>
      </c>
      <c r="C31">
        <v>82.277799999999999</v>
      </c>
      <c r="D31">
        <v>86.3</v>
      </c>
      <c r="E31">
        <v>103.003</v>
      </c>
      <c r="F31">
        <v>93.95</v>
      </c>
      <c r="G31">
        <v>75.421999999999997</v>
      </c>
      <c r="K31">
        <v>31</v>
      </c>
      <c r="L31">
        <f t="shared" si="0"/>
        <v>44</v>
      </c>
      <c r="M31">
        <f t="shared" ca="1" si="1"/>
        <v>510</v>
      </c>
      <c r="N31">
        <f t="shared" ca="1" si="2"/>
        <v>66.063500000000005</v>
      </c>
      <c r="O31">
        <f t="shared" ca="1" si="3"/>
        <v>107.80200000000001</v>
      </c>
      <c r="P31">
        <f t="shared" ca="1" si="4"/>
        <v>102.3</v>
      </c>
      <c r="Q31">
        <f t="shared" ca="1" si="5"/>
        <v>96.613</v>
      </c>
      <c r="R31">
        <f t="shared" ca="1" si="6"/>
        <v>100.69499999999999</v>
      </c>
      <c r="S31">
        <f t="shared" ca="1" si="7"/>
        <v>113.702</v>
      </c>
      <c r="W31" s="42">
        <v>445</v>
      </c>
      <c r="X31" s="43">
        <v>30.8508</v>
      </c>
      <c r="Y31" s="43">
        <v>110.93600000000001</v>
      </c>
      <c r="Z31" s="44">
        <v>123.45</v>
      </c>
      <c r="AA31" s="45">
        <v>81.036000000000001</v>
      </c>
      <c r="AB31" s="45">
        <v>91.799000000000007</v>
      </c>
      <c r="AC31" s="46">
        <v>127.104</v>
      </c>
    </row>
    <row r="32" spans="1:29">
      <c r="A32">
        <v>680</v>
      </c>
      <c r="B32">
        <v>185.429</v>
      </c>
      <c r="C32">
        <v>78.284199999999998</v>
      </c>
      <c r="D32">
        <v>84</v>
      </c>
      <c r="E32">
        <v>99.132999999999996</v>
      </c>
      <c r="F32">
        <v>89.956000000000003</v>
      </c>
      <c r="G32">
        <v>71.575999999999993</v>
      </c>
      <c r="K32">
        <v>32</v>
      </c>
      <c r="L32">
        <f t="shared" si="0"/>
        <v>46</v>
      </c>
      <c r="M32">
        <f t="shared" ca="1" si="1"/>
        <v>520</v>
      </c>
      <c r="N32">
        <f t="shared" ca="1" si="2"/>
        <v>72.495900000000006</v>
      </c>
      <c r="O32">
        <f t="shared" ca="1" si="3"/>
        <v>104.79</v>
      </c>
      <c r="P32">
        <f t="shared" ca="1" si="4"/>
        <v>96.9</v>
      </c>
      <c r="Q32">
        <f t="shared" ca="1" si="5"/>
        <v>97.129000000000005</v>
      </c>
      <c r="R32">
        <f t="shared" ca="1" si="6"/>
        <v>99.986999999999995</v>
      </c>
      <c r="S32">
        <f t="shared" ca="1" si="7"/>
        <v>108.65900000000001</v>
      </c>
      <c r="W32" s="42">
        <v>450</v>
      </c>
      <c r="X32" s="43">
        <v>33.085900000000002</v>
      </c>
      <c r="Y32" s="43">
        <v>117.008</v>
      </c>
      <c r="Z32" s="44">
        <v>124</v>
      </c>
      <c r="AA32" s="45">
        <v>87.247</v>
      </c>
      <c r="AB32" s="45">
        <v>97.992999999999995</v>
      </c>
      <c r="AC32" s="46">
        <v>133.01</v>
      </c>
    </row>
    <row r="33" spans="1:29">
      <c r="A33">
        <v>690</v>
      </c>
      <c r="B33">
        <v>191.93100000000001</v>
      </c>
      <c r="C33">
        <v>69.721299999999999</v>
      </c>
      <c r="D33">
        <v>80.2</v>
      </c>
      <c r="E33">
        <v>87.381</v>
      </c>
      <c r="F33">
        <v>79.677000000000007</v>
      </c>
      <c r="G33">
        <v>63.851999999999997</v>
      </c>
      <c r="K33">
        <v>33</v>
      </c>
      <c r="L33">
        <f t="shared" si="0"/>
        <v>48</v>
      </c>
      <c r="M33">
        <f t="shared" ca="1" si="1"/>
        <v>530</v>
      </c>
      <c r="N33">
        <f t="shared" ca="1" si="2"/>
        <v>79.132599999999996</v>
      </c>
      <c r="O33">
        <f t="shared" ca="1" si="3"/>
        <v>107.68899999999999</v>
      </c>
      <c r="P33">
        <f t="shared" ca="1" si="4"/>
        <v>98</v>
      </c>
      <c r="Q33">
        <f t="shared" ca="1" si="5"/>
        <v>102.099</v>
      </c>
      <c r="R33">
        <f t="shared" ca="1" si="6"/>
        <v>104.21</v>
      </c>
      <c r="S33">
        <f t="shared" ca="1" si="7"/>
        <v>110.44499999999999</v>
      </c>
      <c r="W33" s="42">
        <v>455</v>
      </c>
      <c r="X33" s="43">
        <v>35.406799999999997</v>
      </c>
      <c r="Y33" s="43">
        <v>117.41</v>
      </c>
      <c r="Z33" s="44">
        <v>123.6</v>
      </c>
      <c r="AA33" s="45">
        <v>88.93</v>
      </c>
      <c r="AB33" s="45">
        <v>99.227999999999994</v>
      </c>
      <c r="AC33" s="46">
        <v>132.68199999999999</v>
      </c>
    </row>
    <row r="34" spans="1:29">
      <c r="A34">
        <v>700</v>
      </c>
      <c r="B34">
        <v>198.261</v>
      </c>
      <c r="C34">
        <v>71.609099999999998</v>
      </c>
      <c r="D34">
        <v>76.3</v>
      </c>
      <c r="E34">
        <v>91.603999999999999</v>
      </c>
      <c r="F34">
        <v>82.84</v>
      </c>
      <c r="G34">
        <v>65.075999999999993</v>
      </c>
      <c r="K34">
        <v>34</v>
      </c>
      <c r="L34">
        <f t="shared" si="0"/>
        <v>50</v>
      </c>
      <c r="M34">
        <f t="shared" ca="1" si="1"/>
        <v>540</v>
      </c>
      <c r="N34">
        <f t="shared" ca="1" si="2"/>
        <v>85.947000000000003</v>
      </c>
      <c r="O34">
        <f t="shared" ca="1" si="3"/>
        <v>104.405</v>
      </c>
      <c r="P34">
        <f t="shared" ca="1" si="4"/>
        <v>102.1</v>
      </c>
      <c r="Q34">
        <f t="shared" ca="1" si="5"/>
        <v>100.755</v>
      </c>
      <c r="R34">
        <f t="shared" ca="1" si="6"/>
        <v>102.102</v>
      </c>
      <c r="S34">
        <f t="shared" ca="1" si="7"/>
        <v>106.289</v>
      </c>
      <c r="W34" s="42">
        <v>460</v>
      </c>
      <c r="X34" s="43">
        <v>37.812100000000001</v>
      </c>
      <c r="Y34" s="43">
        <v>117.812</v>
      </c>
      <c r="Z34" s="44">
        <v>123.1</v>
      </c>
      <c r="AA34" s="45">
        <v>90.611999999999995</v>
      </c>
      <c r="AB34" s="45">
        <v>100.46299999999999</v>
      </c>
      <c r="AC34" s="46">
        <v>132.35499999999999</v>
      </c>
    </row>
    <row r="35" spans="1:29">
      <c r="A35">
        <v>710</v>
      </c>
      <c r="B35">
        <v>204.40899999999999</v>
      </c>
      <c r="C35">
        <v>74.349000000000004</v>
      </c>
      <c r="D35">
        <v>72.400000000000006</v>
      </c>
      <c r="E35">
        <v>92.888999999999996</v>
      </c>
      <c r="F35">
        <v>84.843999999999994</v>
      </c>
      <c r="G35">
        <v>68.069999999999993</v>
      </c>
      <c r="K35">
        <v>35</v>
      </c>
      <c r="L35">
        <f t="shared" si="0"/>
        <v>52</v>
      </c>
      <c r="M35">
        <f t="shared" ca="1" si="1"/>
        <v>550</v>
      </c>
      <c r="N35">
        <f t="shared" ca="1" si="2"/>
        <v>92.912000000000006</v>
      </c>
      <c r="O35">
        <f t="shared" ca="1" si="3"/>
        <v>104.04600000000001</v>
      </c>
      <c r="P35">
        <f t="shared" ca="1" si="4"/>
        <v>105.2</v>
      </c>
      <c r="Q35">
        <f t="shared" ca="1" si="5"/>
        <v>102.31699999999999</v>
      </c>
      <c r="R35">
        <f t="shared" ca="1" si="6"/>
        <v>102.968</v>
      </c>
      <c r="S35">
        <f t="shared" ca="1" si="7"/>
        <v>104.904</v>
      </c>
      <c r="W35" s="42">
        <v>465</v>
      </c>
      <c r="X35" s="43">
        <v>40.300199999999997</v>
      </c>
      <c r="Y35" s="43">
        <v>116.336</v>
      </c>
      <c r="Z35" s="44">
        <v>123.3</v>
      </c>
      <c r="AA35" s="45">
        <v>90.99</v>
      </c>
      <c r="AB35" s="45">
        <v>100.188</v>
      </c>
      <c r="AC35" s="46">
        <v>129.83799999999999</v>
      </c>
    </row>
    <row r="36" spans="1:29">
      <c r="A36">
        <v>720</v>
      </c>
      <c r="B36">
        <v>210.36500000000001</v>
      </c>
      <c r="C36">
        <v>61.603999999999999</v>
      </c>
      <c r="D36">
        <v>68.3</v>
      </c>
      <c r="E36">
        <v>76.853999999999999</v>
      </c>
      <c r="F36">
        <v>70.234999999999999</v>
      </c>
      <c r="G36">
        <v>56.442999999999998</v>
      </c>
      <c r="K36">
        <v>36</v>
      </c>
      <c r="L36">
        <f t="shared" si="0"/>
        <v>54</v>
      </c>
      <c r="M36">
        <f t="shared" ca="1" si="1"/>
        <v>560</v>
      </c>
      <c r="N36">
        <f t="shared" ca="1" si="2"/>
        <v>100</v>
      </c>
      <c r="O36">
        <f t="shared" ca="1" si="3"/>
        <v>100</v>
      </c>
      <c r="P36">
        <f t="shared" ca="1" si="4"/>
        <v>105.3</v>
      </c>
      <c r="Q36">
        <f t="shared" ca="1" si="5"/>
        <v>100</v>
      </c>
      <c r="R36">
        <f t="shared" ca="1" si="6"/>
        <v>100</v>
      </c>
      <c r="S36">
        <f t="shared" ca="1" si="7"/>
        <v>100</v>
      </c>
      <c r="W36" s="42">
        <v>470</v>
      </c>
      <c r="X36" s="43">
        <v>42.869300000000003</v>
      </c>
      <c r="Y36" s="43">
        <v>114.861</v>
      </c>
      <c r="Z36" s="44">
        <v>123.8</v>
      </c>
      <c r="AA36" s="45">
        <v>91.367999999999995</v>
      </c>
      <c r="AB36" s="45">
        <v>99.912999999999997</v>
      </c>
      <c r="AC36" s="46">
        <v>127.322</v>
      </c>
    </row>
    <row r="37" spans="1:29">
      <c r="A37">
        <v>730</v>
      </c>
      <c r="B37">
        <v>216.12</v>
      </c>
      <c r="C37">
        <v>69.885599999999997</v>
      </c>
      <c r="D37">
        <v>64.400000000000006</v>
      </c>
      <c r="E37">
        <v>86.510999999999996</v>
      </c>
      <c r="F37">
        <v>79.301000000000002</v>
      </c>
      <c r="G37">
        <v>64.242000000000004</v>
      </c>
      <c r="K37">
        <v>37</v>
      </c>
      <c r="L37">
        <f t="shared" si="0"/>
        <v>56</v>
      </c>
      <c r="M37">
        <f t="shared" ca="1" si="1"/>
        <v>570</v>
      </c>
      <c r="N37">
        <f t="shared" ca="1" si="2"/>
        <v>107.184</v>
      </c>
      <c r="O37">
        <f t="shared" ca="1" si="3"/>
        <v>96.334199999999996</v>
      </c>
      <c r="P37">
        <f t="shared" ca="1" si="4"/>
        <v>102.3</v>
      </c>
      <c r="Q37">
        <f t="shared" ca="1" si="5"/>
        <v>97.734999999999999</v>
      </c>
      <c r="R37">
        <f t="shared" ca="1" si="6"/>
        <v>97.215999999999994</v>
      </c>
      <c r="S37">
        <f t="shared" ca="1" si="7"/>
        <v>95.616</v>
      </c>
      <c r="W37" s="42">
        <v>475</v>
      </c>
      <c r="X37" s="43">
        <v>45.517400000000002</v>
      </c>
      <c r="Y37" s="43">
        <v>115.392</v>
      </c>
      <c r="Z37" s="44">
        <v>124.09</v>
      </c>
      <c r="AA37" s="45">
        <v>93.238</v>
      </c>
      <c r="AB37" s="45">
        <v>101.32599999999999</v>
      </c>
      <c r="AC37" s="46">
        <v>127.06100000000001</v>
      </c>
    </row>
    <row r="38" spans="1:29">
      <c r="K38">
        <v>38</v>
      </c>
      <c r="L38">
        <f t="shared" si="0"/>
        <v>58</v>
      </c>
      <c r="M38">
        <f t="shared" ca="1" si="1"/>
        <v>580</v>
      </c>
      <c r="N38">
        <f t="shared" ca="1" si="2"/>
        <v>114.43600000000001</v>
      </c>
      <c r="O38">
        <f t="shared" ca="1" si="3"/>
        <v>95.787999999999997</v>
      </c>
      <c r="P38">
        <f t="shared" ca="1" si="4"/>
        <v>97.8</v>
      </c>
      <c r="Q38">
        <f t="shared" ca="1" si="5"/>
        <v>98.918000000000006</v>
      </c>
      <c r="R38">
        <f t="shared" ca="1" si="6"/>
        <v>97.748999999999995</v>
      </c>
      <c r="S38">
        <f t="shared" ca="1" si="7"/>
        <v>94.212999999999994</v>
      </c>
      <c r="W38" s="42">
        <v>480</v>
      </c>
      <c r="X38" s="43">
        <v>48.2423</v>
      </c>
      <c r="Y38" s="43">
        <v>115.923</v>
      </c>
      <c r="Z38" s="44">
        <v>123.9</v>
      </c>
      <c r="AA38" s="45">
        <v>95.108999999999995</v>
      </c>
      <c r="AB38" s="45">
        <v>102.739</v>
      </c>
      <c r="AC38" s="46">
        <v>126.8</v>
      </c>
    </row>
    <row r="39" spans="1:29">
      <c r="K39">
        <v>39</v>
      </c>
      <c r="L39">
        <f t="shared" si="0"/>
        <v>60</v>
      </c>
      <c r="M39">
        <f t="shared" ca="1" si="1"/>
        <v>590</v>
      </c>
      <c r="N39">
        <f t="shared" ca="1" si="2"/>
        <v>121.73099999999999</v>
      </c>
      <c r="O39">
        <f t="shared" ca="1" si="3"/>
        <v>88.685599999999994</v>
      </c>
      <c r="P39">
        <f t="shared" ca="1" si="4"/>
        <v>93.2</v>
      </c>
      <c r="Q39">
        <f t="shared" ca="1" si="5"/>
        <v>93.498999999999995</v>
      </c>
      <c r="R39">
        <f t="shared" ca="1" si="6"/>
        <v>91.432000000000002</v>
      </c>
      <c r="S39">
        <f t="shared" ca="1" si="7"/>
        <v>86.997</v>
      </c>
      <c r="W39" s="42">
        <v>485</v>
      </c>
      <c r="X39" s="43">
        <v>51.041800000000002</v>
      </c>
      <c r="Y39" s="43">
        <v>112.367</v>
      </c>
      <c r="Z39" s="44">
        <v>122.92</v>
      </c>
      <c r="AA39" s="45">
        <v>93.536000000000001</v>
      </c>
      <c r="AB39" s="45">
        <v>100.40900000000001</v>
      </c>
      <c r="AC39" s="46">
        <v>122.291</v>
      </c>
    </row>
    <row r="40" spans="1:29">
      <c r="K40">
        <v>40</v>
      </c>
      <c r="L40">
        <f t="shared" si="0"/>
        <v>62</v>
      </c>
      <c r="M40">
        <f t="shared" ca="1" si="1"/>
        <v>600</v>
      </c>
      <c r="N40">
        <f t="shared" ca="1" si="2"/>
        <v>129.04300000000001</v>
      </c>
      <c r="O40">
        <f t="shared" ca="1" si="3"/>
        <v>90.006200000000007</v>
      </c>
      <c r="P40">
        <f t="shared" ca="1" si="4"/>
        <v>89.7</v>
      </c>
      <c r="Q40">
        <f t="shared" ca="1" si="5"/>
        <v>97.688000000000002</v>
      </c>
      <c r="R40">
        <f t="shared" ca="1" si="6"/>
        <v>94.418999999999997</v>
      </c>
      <c r="S40">
        <f t="shared" ca="1" si="7"/>
        <v>87.227000000000004</v>
      </c>
      <c r="W40" s="42">
        <v>490</v>
      </c>
      <c r="X40" s="43">
        <v>53.913200000000003</v>
      </c>
      <c r="Y40" s="43">
        <v>108.81100000000001</v>
      </c>
      <c r="Z40" s="44">
        <v>120.7</v>
      </c>
      <c r="AA40" s="45">
        <v>91.962999999999994</v>
      </c>
      <c r="AB40" s="45">
        <v>98.078000000000003</v>
      </c>
      <c r="AC40" s="46">
        <v>117.783</v>
      </c>
    </row>
    <row r="41" spans="1:29">
      <c r="K41">
        <v>41</v>
      </c>
      <c r="L41">
        <f t="shared" si="0"/>
        <v>64</v>
      </c>
      <c r="M41">
        <f t="shared" ca="1" si="1"/>
        <v>610</v>
      </c>
      <c r="N41">
        <f t="shared" ca="1" si="2"/>
        <v>136.346</v>
      </c>
      <c r="O41">
        <f t="shared" ca="1" si="3"/>
        <v>89.599100000000007</v>
      </c>
      <c r="P41">
        <f t="shared" ca="1" si="4"/>
        <v>88.4</v>
      </c>
      <c r="Q41">
        <f t="shared" ca="1" si="5"/>
        <v>99.269000000000005</v>
      </c>
      <c r="R41">
        <f t="shared" ca="1" si="6"/>
        <v>95.14</v>
      </c>
      <c r="S41">
        <f t="shared" ca="1" si="7"/>
        <v>86.14</v>
      </c>
      <c r="W41" s="42">
        <v>495</v>
      </c>
      <c r="X41" s="43">
        <v>56.853900000000003</v>
      </c>
      <c r="Y41" s="43">
        <v>109.08199999999999</v>
      </c>
      <c r="Z41" s="44">
        <v>116.9</v>
      </c>
      <c r="AA41" s="45">
        <v>93.843000000000004</v>
      </c>
      <c r="AB41" s="45">
        <v>99.379000000000005</v>
      </c>
      <c r="AC41" s="46">
        <v>117.18600000000001</v>
      </c>
    </row>
    <row r="42" spans="1:29">
      <c r="K42">
        <v>42</v>
      </c>
      <c r="L42">
        <f t="shared" si="0"/>
        <v>66</v>
      </c>
      <c r="M42">
        <f t="shared" ca="1" si="1"/>
        <v>620</v>
      </c>
      <c r="N42">
        <f t="shared" ca="1" si="2"/>
        <v>143.61799999999999</v>
      </c>
      <c r="O42">
        <f t="shared" ca="1" si="3"/>
        <v>87.698700000000002</v>
      </c>
      <c r="P42">
        <f t="shared" ca="1" si="4"/>
        <v>88.1</v>
      </c>
      <c r="Q42">
        <f t="shared" ca="1" si="5"/>
        <v>99.042000000000002</v>
      </c>
      <c r="R42">
        <f t="shared" ca="1" si="6"/>
        <v>94.22</v>
      </c>
      <c r="S42">
        <f t="shared" ca="1" si="7"/>
        <v>83.581000000000003</v>
      </c>
      <c r="W42" s="42">
        <v>500</v>
      </c>
      <c r="X42" s="43">
        <v>59.8611</v>
      </c>
      <c r="Y42" s="43">
        <v>109.354</v>
      </c>
      <c r="Z42" s="44">
        <v>112.1</v>
      </c>
      <c r="AA42" s="45">
        <v>95.724000000000004</v>
      </c>
      <c r="AB42" s="45">
        <v>100.68</v>
      </c>
      <c r="AC42" s="46">
        <v>116.589</v>
      </c>
    </row>
    <row r="43" spans="1:29">
      <c r="K43">
        <v>43</v>
      </c>
      <c r="L43">
        <f t="shared" si="0"/>
        <v>68</v>
      </c>
      <c r="M43">
        <f t="shared" ca="1" si="1"/>
        <v>630</v>
      </c>
      <c r="N43">
        <f t="shared" ca="1" si="2"/>
        <v>150.83600000000001</v>
      </c>
      <c r="O43">
        <f t="shared" ca="1" si="3"/>
        <v>83.288600000000002</v>
      </c>
      <c r="P43">
        <f t="shared" ca="1" si="4"/>
        <v>88</v>
      </c>
      <c r="Q43">
        <f t="shared" ca="1" si="5"/>
        <v>95.721999999999994</v>
      </c>
      <c r="R43">
        <f t="shared" ca="1" si="6"/>
        <v>90.447999999999993</v>
      </c>
      <c r="S43">
        <f t="shared" ca="1" si="7"/>
        <v>78.747</v>
      </c>
      <c r="W43" s="42">
        <v>505</v>
      </c>
      <c r="X43" s="43">
        <v>62.932000000000002</v>
      </c>
      <c r="Y43" s="43">
        <v>108.578</v>
      </c>
      <c r="Z43" s="44">
        <v>106.98</v>
      </c>
      <c r="AA43" s="45">
        <v>96.168999999999997</v>
      </c>
      <c r="AB43" s="45">
        <v>100.688</v>
      </c>
      <c r="AC43" s="46">
        <v>115.146</v>
      </c>
    </row>
    <row r="44" spans="1:29">
      <c r="K44">
        <v>44</v>
      </c>
      <c r="L44">
        <f t="shared" si="0"/>
        <v>70</v>
      </c>
      <c r="M44">
        <f t="shared" ca="1" si="1"/>
        <v>640</v>
      </c>
      <c r="N44">
        <f t="shared" ca="1" si="2"/>
        <v>157.97900000000001</v>
      </c>
      <c r="O44">
        <f t="shared" ca="1" si="3"/>
        <v>83.699200000000005</v>
      </c>
      <c r="P44">
        <f t="shared" ca="1" si="4"/>
        <v>87.8</v>
      </c>
      <c r="Q44">
        <f t="shared" ca="1" si="5"/>
        <v>98.856999999999999</v>
      </c>
      <c r="R44">
        <f t="shared" ca="1" si="6"/>
        <v>92.33</v>
      </c>
      <c r="S44">
        <f t="shared" ca="1" si="7"/>
        <v>78.427999999999997</v>
      </c>
      <c r="W44" s="42">
        <v>510</v>
      </c>
      <c r="X44" s="43">
        <v>66.063500000000005</v>
      </c>
      <c r="Y44" s="43">
        <v>107.80200000000001</v>
      </c>
      <c r="Z44" s="44">
        <v>102.3</v>
      </c>
      <c r="AA44" s="45">
        <v>96.613</v>
      </c>
      <c r="AB44" s="45">
        <v>100.69499999999999</v>
      </c>
      <c r="AC44" s="46">
        <v>113.702</v>
      </c>
    </row>
    <row r="45" spans="1:29">
      <c r="K45">
        <v>45</v>
      </c>
      <c r="L45">
        <f t="shared" si="0"/>
        <v>72</v>
      </c>
      <c r="M45">
        <f t="shared" ca="1" si="1"/>
        <v>650</v>
      </c>
      <c r="N45">
        <f t="shared" ca="1" si="2"/>
        <v>165.02799999999999</v>
      </c>
      <c r="O45">
        <f t="shared" ca="1" si="3"/>
        <v>80.026799999999994</v>
      </c>
      <c r="P45">
        <f t="shared" ca="1" si="4"/>
        <v>88.2</v>
      </c>
      <c r="Q45">
        <f t="shared" ca="1" si="5"/>
        <v>95.667000000000002</v>
      </c>
      <c r="R45">
        <f t="shared" ca="1" si="6"/>
        <v>88.853999999999999</v>
      </c>
      <c r="S45">
        <f t="shared" ca="1" si="7"/>
        <v>74.801000000000002</v>
      </c>
      <c r="W45" s="42">
        <v>515</v>
      </c>
      <c r="X45" s="43">
        <v>69.252499999999998</v>
      </c>
      <c r="Y45" s="43">
        <v>106.29600000000001</v>
      </c>
      <c r="Z45" s="44">
        <v>98.81</v>
      </c>
      <c r="AA45" s="45">
        <v>96.870999999999995</v>
      </c>
      <c r="AB45" s="45">
        <v>100.34099999999999</v>
      </c>
      <c r="AC45" s="46">
        <v>111.181</v>
      </c>
    </row>
    <row r="46" spans="1:29">
      <c r="K46">
        <v>46</v>
      </c>
      <c r="L46">
        <f t="shared" si="0"/>
        <v>74</v>
      </c>
      <c r="M46">
        <f t="shared" ca="1" si="1"/>
        <v>660</v>
      </c>
      <c r="N46">
        <f t="shared" ca="1" si="2"/>
        <v>171.96299999999999</v>
      </c>
      <c r="O46">
        <f t="shared" ca="1" si="3"/>
        <v>80.214600000000004</v>
      </c>
      <c r="P46">
        <f t="shared" ca="1" si="4"/>
        <v>87.9</v>
      </c>
      <c r="Q46">
        <f t="shared" ca="1" si="5"/>
        <v>98.19</v>
      </c>
      <c r="R46">
        <f t="shared" ca="1" si="6"/>
        <v>90.316999999999993</v>
      </c>
      <c r="S46">
        <f t="shared" ca="1" si="7"/>
        <v>74.323999999999998</v>
      </c>
      <c r="W46" s="42">
        <v>520</v>
      </c>
      <c r="X46" s="43">
        <v>72.495900000000006</v>
      </c>
      <c r="Y46" s="43">
        <v>104.79</v>
      </c>
      <c r="Z46" s="44">
        <v>96.9</v>
      </c>
      <c r="AA46" s="45">
        <v>97.129000000000005</v>
      </c>
      <c r="AB46" s="45">
        <v>99.986999999999995</v>
      </c>
      <c r="AC46" s="46">
        <v>108.65900000000001</v>
      </c>
    </row>
    <row r="47" spans="1:29">
      <c r="K47">
        <v>47</v>
      </c>
      <c r="L47">
        <f t="shared" si="0"/>
        <v>76</v>
      </c>
      <c r="M47">
        <f t="shared" ca="1" si="1"/>
        <v>670</v>
      </c>
      <c r="N47">
        <f t="shared" ca="1" si="2"/>
        <v>178.76900000000001</v>
      </c>
      <c r="O47">
        <f t="shared" ca="1" si="3"/>
        <v>82.277799999999999</v>
      </c>
      <c r="P47">
        <f t="shared" ca="1" si="4"/>
        <v>86.3</v>
      </c>
      <c r="Q47">
        <f t="shared" ca="1" si="5"/>
        <v>103.003</v>
      </c>
      <c r="R47">
        <f t="shared" ca="1" si="6"/>
        <v>93.95</v>
      </c>
      <c r="S47">
        <f t="shared" ca="1" si="7"/>
        <v>75.421999999999997</v>
      </c>
      <c r="W47" s="42">
        <v>525</v>
      </c>
      <c r="X47" s="43">
        <v>75.790300000000002</v>
      </c>
      <c r="Y47" s="43">
        <v>106.239</v>
      </c>
      <c r="Z47" s="44">
        <v>96.78</v>
      </c>
      <c r="AA47" s="45">
        <v>99.614000000000004</v>
      </c>
      <c r="AB47" s="45">
        <v>102.098</v>
      </c>
      <c r="AC47" s="46">
        <v>109.55200000000001</v>
      </c>
    </row>
    <row r="48" spans="1:29">
      <c r="K48">
        <v>48</v>
      </c>
      <c r="L48">
        <f t="shared" si="0"/>
        <v>78</v>
      </c>
      <c r="M48">
        <f t="shared" ca="1" si="1"/>
        <v>680</v>
      </c>
      <c r="N48">
        <f t="shared" ca="1" si="2"/>
        <v>185.429</v>
      </c>
      <c r="O48">
        <f t="shared" ca="1" si="3"/>
        <v>78.284199999999998</v>
      </c>
      <c r="P48">
        <f t="shared" ca="1" si="4"/>
        <v>84</v>
      </c>
      <c r="Q48">
        <f t="shared" ca="1" si="5"/>
        <v>99.132999999999996</v>
      </c>
      <c r="R48">
        <f t="shared" ca="1" si="6"/>
        <v>89.956000000000003</v>
      </c>
      <c r="S48">
        <f t="shared" ca="1" si="7"/>
        <v>71.575999999999993</v>
      </c>
      <c r="W48" s="42">
        <v>530</v>
      </c>
      <c r="X48" s="43">
        <v>79.132599999999996</v>
      </c>
      <c r="Y48" s="43">
        <v>107.68899999999999</v>
      </c>
      <c r="Z48" s="44">
        <v>98</v>
      </c>
      <c r="AA48" s="45">
        <v>102.099</v>
      </c>
      <c r="AB48" s="45">
        <v>104.21</v>
      </c>
      <c r="AC48" s="46">
        <v>110.44499999999999</v>
      </c>
    </row>
    <row r="49" spans="11:29">
      <c r="K49">
        <v>49</v>
      </c>
      <c r="L49">
        <f t="shared" si="0"/>
        <v>80</v>
      </c>
      <c r="M49">
        <f t="shared" ca="1" si="1"/>
        <v>690</v>
      </c>
      <c r="N49">
        <f t="shared" ca="1" si="2"/>
        <v>191.93100000000001</v>
      </c>
      <c r="O49">
        <f t="shared" ca="1" si="3"/>
        <v>69.721299999999999</v>
      </c>
      <c r="P49">
        <f t="shared" ca="1" si="4"/>
        <v>80.2</v>
      </c>
      <c r="Q49">
        <f t="shared" ca="1" si="5"/>
        <v>87.381</v>
      </c>
      <c r="R49">
        <f t="shared" ca="1" si="6"/>
        <v>79.677000000000007</v>
      </c>
      <c r="S49">
        <f t="shared" ca="1" si="7"/>
        <v>63.851999999999997</v>
      </c>
      <c r="W49" s="42">
        <v>535</v>
      </c>
      <c r="X49" s="43">
        <v>82.519300000000001</v>
      </c>
      <c r="Y49" s="43">
        <v>106.047</v>
      </c>
      <c r="Z49" s="44">
        <v>99.94</v>
      </c>
      <c r="AA49" s="45">
        <v>101.42700000000001</v>
      </c>
      <c r="AB49" s="45">
        <v>103.15600000000001</v>
      </c>
      <c r="AC49" s="46">
        <v>108.367</v>
      </c>
    </row>
    <row r="50" spans="11:29">
      <c r="K50">
        <v>50</v>
      </c>
      <c r="L50">
        <f t="shared" si="0"/>
        <v>82</v>
      </c>
      <c r="M50">
        <f t="shared" ca="1" si="1"/>
        <v>700</v>
      </c>
      <c r="N50">
        <f t="shared" ca="1" si="2"/>
        <v>198.261</v>
      </c>
      <c r="O50">
        <f t="shared" ca="1" si="3"/>
        <v>71.609099999999998</v>
      </c>
      <c r="P50">
        <f t="shared" ca="1" si="4"/>
        <v>76.3</v>
      </c>
      <c r="Q50">
        <f t="shared" ca="1" si="5"/>
        <v>91.603999999999999</v>
      </c>
      <c r="R50">
        <f t="shared" ca="1" si="6"/>
        <v>82.84</v>
      </c>
      <c r="S50">
        <f t="shared" ca="1" si="7"/>
        <v>65.075999999999993</v>
      </c>
      <c r="W50" s="42">
        <v>540</v>
      </c>
      <c r="X50" s="43">
        <v>85.947000000000003</v>
      </c>
      <c r="Y50" s="43">
        <v>104.405</v>
      </c>
      <c r="Z50" s="44">
        <v>102.1</v>
      </c>
      <c r="AA50" s="45">
        <v>100.755</v>
      </c>
      <c r="AB50" s="45">
        <v>102.102</v>
      </c>
      <c r="AC50" s="46">
        <v>106.289</v>
      </c>
    </row>
    <row r="51" spans="11:29">
      <c r="K51">
        <v>51</v>
      </c>
      <c r="L51">
        <f t="shared" si="0"/>
        <v>84</v>
      </c>
      <c r="M51">
        <f t="shared" ca="1" si="1"/>
        <v>710</v>
      </c>
      <c r="N51">
        <f t="shared" ca="1" si="2"/>
        <v>204.40899999999999</v>
      </c>
      <c r="O51">
        <f t="shared" ca="1" si="3"/>
        <v>74.349000000000004</v>
      </c>
      <c r="P51">
        <f t="shared" ca="1" si="4"/>
        <v>72.400000000000006</v>
      </c>
      <c r="Q51">
        <f t="shared" ca="1" si="5"/>
        <v>92.888999999999996</v>
      </c>
      <c r="R51">
        <f t="shared" ca="1" si="6"/>
        <v>84.843999999999994</v>
      </c>
      <c r="S51">
        <f t="shared" ca="1" si="7"/>
        <v>68.069999999999993</v>
      </c>
      <c r="W51" s="42">
        <v>545</v>
      </c>
      <c r="X51" s="43">
        <v>89.412400000000005</v>
      </c>
      <c r="Y51" s="43">
        <v>104.22499999999999</v>
      </c>
      <c r="Z51" s="44">
        <v>103.95</v>
      </c>
      <c r="AA51" s="45">
        <v>101.536</v>
      </c>
      <c r="AB51" s="45">
        <v>102.535</v>
      </c>
      <c r="AC51" s="46">
        <v>105.596</v>
      </c>
    </row>
    <row r="52" spans="11:29">
      <c r="K52">
        <v>52</v>
      </c>
      <c r="L52">
        <f t="shared" si="0"/>
        <v>86</v>
      </c>
      <c r="M52">
        <f t="shared" ca="1" si="1"/>
        <v>720</v>
      </c>
      <c r="N52">
        <f t="shared" ca="1" si="2"/>
        <v>210.36500000000001</v>
      </c>
      <c r="O52">
        <f t="shared" ca="1" si="3"/>
        <v>61.603999999999999</v>
      </c>
      <c r="P52">
        <f t="shared" ca="1" si="4"/>
        <v>68.3</v>
      </c>
      <c r="Q52">
        <f t="shared" ca="1" si="5"/>
        <v>76.853999999999999</v>
      </c>
      <c r="R52">
        <f t="shared" ca="1" si="6"/>
        <v>70.234999999999999</v>
      </c>
      <c r="S52">
        <f t="shared" ca="1" si="7"/>
        <v>56.442999999999998</v>
      </c>
      <c r="W52" s="42">
        <v>550</v>
      </c>
      <c r="X52" s="43">
        <v>92.912000000000006</v>
      </c>
      <c r="Y52" s="43">
        <v>104.04600000000001</v>
      </c>
      <c r="Z52" s="44">
        <v>105.2</v>
      </c>
      <c r="AA52" s="45">
        <v>102.31699999999999</v>
      </c>
      <c r="AB52" s="45">
        <v>102.968</v>
      </c>
      <c r="AC52" s="46">
        <v>104.904</v>
      </c>
    </row>
    <row r="53" spans="11:29">
      <c r="K53">
        <v>53</v>
      </c>
      <c r="L53">
        <f t="shared" si="0"/>
        <v>88</v>
      </c>
      <c r="M53">
        <f t="shared" ca="1" si="1"/>
        <v>730</v>
      </c>
      <c r="N53">
        <f t="shared" ca="1" si="2"/>
        <v>216.12</v>
      </c>
      <c r="O53">
        <f t="shared" ca="1" si="3"/>
        <v>69.885599999999997</v>
      </c>
      <c r="P53">
        <f t="shared" ca="1" si="4"/>
        <v>64.400000000000006</v>
      </c>
      <c r="Q53">
        <f t="shared" ca="1" si="5"/>
        <v>86.510999999999996</v>
      </c>
      <c r="R53">
        <f t="shared" ca="1" si="6"/>
        <v>79.301000000000002</v>
      </c>
      <c r="S53">
        <f t="shared" ca="1" si="7"/>
        <v>64.242000000000004</v>
      </c>
      <c r="W53" s="42">
        <v>555</v>
      </c>
      <c r="X53" s="43">
        <v>96.442300000000003</v>
      </c>
      <c r="Y53" s="43">
        <v>102.023</v>
      </c>
      <c r="Z53" s="44">
        <v>105.67</v>
      </c>
      <c r="AA53" s="45">
        <v>101.15900000000001</v>
      </c>
      <c r="AB53" s="45">
        <v>101.48399999999999</v>
      </c>
      <c r="AC53" s="46">
        <v>102.452</v>
      </c>
    </row>
    <row r="54" spans="11:29">
      <c r="W54" s="42">
        <v>560</v>
      </c>
      <c r="X54" s="43">
        <v>100</v>
      </c>
      <c r="Y54" s="43">
        <v>100</v>
      </c>
      <c r="Z54" s="44">
        <v>105.3</v>
      </c>
      <c r="AA54" s="45">
        <v>100</v>
      </c>
      <c r="AB54" s="45">
        <v>100</v>
      </c>
      <c r="AC54" s="46">
        <v>100</v>
      </c>
    </row>
    <row r="55" spans="11:29">
      <c r="W55" s="42">
        <v>565</v>
      </c>
      <c r="X55" s="43">
        <v>103.58199999999999</v>
      </c>
      <c r="Y55" s="43">
        <v>98.167100000000005</v>
      </c>
      <c r="Z55" s="44">
        <v>104.11</v>
      </c>
      <c r="AA55" s="45">
        <v>98.867999999999995</v>
      </c>
      <c r="AB55" s="45">
        <v>98.608000000000004</v>
      </c>
      <c r="AC55" s="46">
        <v>97.808000000000007</v>
      </c>
    </row>
    <row r="56" spans="11:29">
      <c r="W56" s="42">
        <v>570</v>
      </c>
      <c r="X56" s="43">
        <v>107.184</v>
      </c>
      <c r="Y56" s="43">
        <v>96.334199999999996</v>
      </c>
      <c r="Z56" s="44">
        <v>102.3</v>
      </c>
      <c r="AA56" s="45">
        <v>97.734999999999999</v>
      </c>
      <c r="AB56" s="45">
        <v>97.215999999999994</v>
      </c>
      <c r="AC56" s="46">
        <v>95.616</v>
      </c>
    </row>
    <row r="57" spans="11:29">
      <c r="W57" s="42">
        <v>575</v>
      </c>
      <c r="X57" s="43">
        <v>110.803</v>
      </c>
      <c r="Y57" s="43">
        <v>96.061099999999996</v>
      </c>
      <c r="Z57" s="44">
        <v>100.15</v>
      </c>
      <c r="AA57" s="45">
        <v>98.326999999999998</v>
      </c>
      <c r="AB57" s="45">
        <v>97.481999999999999</v>
      </c>
      <c r="AC57" s="46">
        <v>94.914000000000001</v>
      </c>
    </row>
    <row r="58" spans="11:29">
      <c r="W58" s="42">
        <v>580</v>
      </c>
      <c r="X58" s="43">
        <v>114.43600000000001</v>
      </c>
      <c r="Y58" s="43">
        <v>95.787999999999997</v>
      </c>
      <c r="Z58" s="44">
        <v>97.8</v>
      </c>
      <c r="AA58" s="45">
        <v>98.918000000000006</v>
      </c>
      <c r="AB58" s="45">
        <v>97.748999999999995</v>
      </c>
      <c r="AC58" s="46">
        <v>94.212999999999994</v>
      </c>
    </row>
    <row r="59" spans="11:29">
      <c r="W59" s="42">
        <v>585</v>
      </c>
      <c r="X59" s="43">
        <v>118.08</v>
      </c>
      <c r="Y59" s="43">
        <v>92.236800000000002</v>
      </c>
      <c r="Z59" s="44">
        <v>95.43</v>
      </c>
      <c r="AA59" s="45">
        <v>96.207999999999998</v>
      </c>
      <c r="AB59" s="45">
        <v>94.59</v>
      </c>
      <c r="AC59" s="46">
        <v>90.605000000000004</v>
      </c>
    </row>
    <row r="60" spans="11:29">
      <c r="W60" s="42">
        <v>590</v>
      </c>
      <c r="X60" s="43">
        <v>121.73099999999999</v>
      </c>
      <c r="Y60" s="43">
        <v>88.685599999999994</v>
      </c>
      <c r="Z60" s="44">
        <v>93.2</v>
      </c>
      <c r="AA60" s="45">
        <v>93.498999999999995</v>
      </c>
      <c r="AB60" s="45">
        <v>91.432000000000002</v>
      </c>
      <c r="AC60" s="46">
        <v>86.997</v>
      </c>
    </row>
    <row r="61" spans="11:29">
      <c r="W61" s="42">
        <v>595</v>
      </c>
      <c r="X61" s="43">
        <v>125.386</v>
      </c>
      <c r="Y61" s="43">
        <v>89.3459</v>
      </c>
      <c r="Z61" s="44">
        <v>91.22</v>
      </c>
      <c r="AA61" s="45">
        <v>95.593000000000004</v>
      </c>
      <c r="AB61" s="45">
        <v>92.926000000000002</v>
      </c>
      <c r="AC61" s="46">
        <v>87.111999999999995</v>
      </c>
    </row>
    <row r="62" spans="11:29">
      <c r="W62" s="42">
        <v>600</v>
      </c>
      <c r="X62" s="43">
        <v>129.04300000000001</v>
      </c>
      <c r="Y62" s="43">
        <v>90.006200000000007</v>
      </c>
      <c r="Z62" s="44">
        <v>89.7</v>
      </c>
      <c r="AA62" s="45">
        <v>97.688000000000002</v>
      </c>
      <c r="AB62" s="45">
        <v>94.418999999999997</v>
      </c>
      <c r="AC62" s="46">
        <v>87.227000000000004</v>
      </c>
    </row>
    <row r="63" spans="11:29">
      <c r="W63" s="42">
        <v>605</v>
      </c>
      <c r="X63" s="43">
        <v>132.697</v>
      </c>
      <c r="Y63" s="43">
        <v>89.802599999999998</v>
      </c>
      <c r="Z63" s="44">
        <v>88.83</v>
      </c>
      <c r="AA63" s="45">
        <v>98.477999999999994</v>
      </c>
      <c r="AB63" s="45">
        <v>94.78</v>
      </c>
      <c r="AC63" s="46">
        <v>86.683999999999997</v>
      </c>
    </row>
    <row r="64" spans="11:29">
      <c r="W64" s="42">
        <v>610</v>
      </c>
      <c r="X64" s="43">
        <v>136.346</v>
      </c>
      <c r="Y64" s="43">
        <v>89.599100000000007</v>
      </c>
      <c r="Z64" s="44">
        <v>88.4</v>
      </c>
      <c r="AA64" s="45">
        <v>99.269000000000005</v>
      </c>
      <c r="AB64" s="45">
        <v>95.14</v>
      </c>
      <c r="AC64" s="46">
        <v>86.14</v>
      </c>
    </row>
    <row r="65" spans="23:29">
      <c r="W65" s="42">
        <v>615</v>
      </c>
      <c r="X65" s="43">
        <v>139.988</v>
      </c>
      <c r="Y65" s="43">
        <v>88.648899999999998</v>
      </c>
      <c r="Z65" s="44">
        <v>88.19</v>
      </c>
      <c r="AA65" s="45">
        <v>99.155000000000001</v>
      </c>
      <c r="AB65" s="45">
        <v>94.68</v>
      </c>
      <c r="AC65" s="46">
        <v>84.861000000000004</v>
      </c>
    </row>
    <row r="66" spans="23:29">
      <c r="W66" s="42">
        <v>620</v>
      </c>
      <c r="X66" s="43">
        <v>143.61799999999999</v>
      </c>
      <c r="Y66" s="43">
        <v>87.698700000000002</v>
      </c>
      <c r="Z66" s="44">
        <v>88.1</v>
      </c>
      <c r="AA66" s="45">
        <v>99.042000000000002</v>
      </c>
      <c r="AB66" s="45">
        <v>94.22</v>
      </c>
      <c r="AC66" s="46">
        <v>83.581000000000003</v>
      </c>
    </row>
    <row r="67" spans="23:29">
      <c r="W67" s="42">
        <v>625</v>
      </c>
      <c r="X67" s="43">
        <v>147.23500000000001</v>
      </c>
      <c r="Y67" s="43">
        <v>85.493600000000001</v>
      </c>
      <c r="Z67" s="44">
        <v>88.06</v>
      </c>
      <c r="AA67" s="45">
        <v>97.382000000000005</v>
      </c>
      <c r="AB67" s="45">
        <v>92.334000000000003</v>
      </c>
      <c r="AC67" s="46">
        <v>81.164000000000001</v>
      </c>
    </row>
    <row r="68" spans="23:29">
      <c r="W68" s="42">
        <v>630</v>
      </c>
      <c r="X68" s="43">
        <v>150.83600000000001</v>
      </c>
      <c r="Y68" s="43">
        <v>83.288600000000002</v>
      </c>
      <c r="Z68" s="44">
        <v>88</v>
      </c>
      <c r="AA68" s="45">
        <v>95.721999999999994</v>
      </c>
      <c r="AB68" s="45">
        <v>90.447999999999993</v>
      </c>
      <c r="AC68" s="46">
        <v>78.747</v>
      </c>
    </row>
    <row r="69" spans="23:29">
      <c r="W69" s="42">
        <v>635</v>
      </c>
      <c r="X69" s="43">
        <v>154.41800000000001</v>
      </c>
      <c r="Y69" s="43">
        <v>83.493899999999996</v>
      </c>
      <c r="Z69" s="44">
        <v>87.86</v>
      </c>
      <c r="AA69" s="45">
        <v>97.29</v>
      </c>
      <c r="AB69" s="45">
        <v>91.388999999999996</v>
      </c>
      <c r="AC69" s="46">
        <v>78.587000000000003</v>
      </c>
    </row>
    <row r="70" spans="23:29">
      <c r="W70" s="42">
        <v>640</v>
      </c>
      <c r="X70" s="43">
        <v>157.97900000000001</v>
      </c>
      <c r="Y70" s="43">
        <v>83.699200000000005</v>
      </c>
      <c r="Z70" s="44">
        <v>87.8</v>
      </c>
      <c r="AA70" s="45">
        <v>98.856999999999999</v>
      </c>
      <c r="AB70" s="45">
        <v>92.33</v>
      </c>
      <c r="AC70" s="46">
        <v>78.427999999999997</v>
      </c>
    </row>
    <row r="71" spans="23:29">
      <c r="W71" s="42">
        <v>645</v>
      </c>
      <c r="X71" s="43">
        <v>161.51599999999999</v>
      </c>
      <c r="Y71" s="43">
        <v>81.863</v>
      </c>
      <c r="Z71" s="44">
        <v>87.99</v>
      </c>
      <c r="AA71" s="45">
        <v>97.262</v>
      </c>
      <c r="AB71" s="45">
        <v>90.591999999999999</v>
      </c>
      <c r="AC71" s="46">
        <v>76.614000000000004</v>
      </c>
    </row>
    <row r="72" spans="23:29">
      <c r="W72" s="42">
        <v>650</v>
      </c>
      <c r="X72" s="43">
        <v>165.02799999999999</v>
      </c>
      <c r="Y72" s="43">
        <v>80.026799999999994</v>
      </c>
      <c r="Z72" s="44">
        <v>88.2</v>
      </c>
      <c r="AA72" s="45">
        <v>95.667000000000002</v>
      </c>
      <c r="AB72" s="45">
        <v>88.853999999999999</v>
      </c>
      <c r="AC72" s="46">
        <v>74.801000000000002</v>
      </c>
    </row>
    <row r="73" spans="23:29">
      <c r="W73" s="42">
        <v>655</v>
      </c>
      <c r="X73" s="43">
        <v>168.51</v>
      </c>
      <c r="Y73" s="43">
        <v>80.120699999999999</v>
      </c>
      <c r="Z73" s="44">
        <v>88.2</v>
      </c>
      <c r="AA73" s="45">
        <v>96.929000000000002</v>
      </c>
      <c r="AB73" s="45">
        <v>89.585999999999999</v>
      </c>
      <c r="AC73" s="46">
        <v>74.561999999999998</v>
      </c>
    </row>
    <row r="74" spans="23:29">
      <c r="W74" s="42">
        <v>660</v>
      </c>
      <c r="X74" s="43">
        <v>171.96299999999999</v>
      </c>
      <c r="Y74" s="43">
        <v>80.214600000000004</v>
      </c>
      <c r="Z74" s="44">
        <v>87.9</v>
      </c>
      <c r="AA74" s="45">
        <v>98.19</v>
      </c>
      <c r="AB74" s="45">
        <v>90.316999999999993</v>
      </c>
      <c r="AC74" s="46">
        <v>74.323999999999998</v>
      </c>
    </row>
    <row r="75" spans="23:29">
      <c r="W75" s="42">
        <v>665</v>
      </c>
      <c r="X75" s="43">
        <v>175.38300000000001</v>
      </c>
      <c r="Y75" s="43">
        <v>81.246200000000002</v>
      </c>
      <c r="Z75" s="44">
        <v>87.22</v>
      </c>
      <c r="AA75" s="45">
        <v>100.59699999999999</v>
      </c>
      <c r="AB75" s="45">
        <v>92.132999999999996</v>
      </c>
      <c r="AC75" s="46">
        <v>74.873000000000005</v>
      </c>
    </row>
    <row r="76" spans="23:29">
      <c r="W76" s="42">
        <v>670</v>
      </c>
      <c r="X76" s="43">
        <v>178.76900000000001</v>
      </c>
      <c r="Y76" s="43">
        <v>82.277799999999999</v>
      </c>
      <c r="Z76" s="44">
        <v>86.3</v>
      </c>
      <c r="AA76" s="45">
        <v>103.003</v>
      </c>
      <c r="AB76" s="45">
        <v>93.95</v>
      </c>
      <c r="AC76" s="46">
        <v>75.421999999999997</v>
      </c>
    </row>
    <row r="77" spans="23:29">
      <c r="W77" s="42">
        <v>675</v>
      </c>
      <c r="X77" s="43">
        <v>182.11799999999999</v>
      </c>
      <c r="Y77" s="43">
        <v>80.281000000000006</v>
      </c>
      <c r="Z77" s="44">
        <v>85.3</v>
      </c>
      <c r="AA77" s="45">
        <v>101.068</v>
      </c>
      <c r="AB77" s="45">
        <v>91.953000000000003</v>
      </c>
      <c r="AC77" s="46">
        <v>73.498999999999995</v>
      </c>
    </row>
    <row r="78" spans="23:29">
      <c r="W78" s="42">
        <v>680</v>
      </c>
      <c r="X78" s="43">
        <v>185.429</v>
      </c>
      <c r="Y78" s="43">
        <v>78.284199999999998</v>
      </c>
      <c r="Z78" s="44">
        <v>84</v>
      </c>
      <c r="AA78" s="45">
        <v>99.132999999999996</v>
      </c>
      <c r="AB78" s="45">
        <v>89.956000000000003</v>
      </c>
      <c r="AC78" s="46">
        <v>71.575999999999993</v>
      </c>
    </row>
    <row r="79" spans="23:29">
      <c r="W79" s="42">
        <v>685</v>
      </c>
      <c r="X79" s="43">
        <v>188.70099999999999</v>
      </c>
      <c r="Y79" s="43">
        <v>74.002700000000004</v>
      </c>
      <c r="Z79" s="44">
        <v>82.21</v>
      </c>
      <c r="AA79" s="45">
        <v>93.257000000000005</v>
      </c>
      <c r="AB79" s="45">
        <v>84.816999999999993</v>
      </c>
      <c r="AC79" s="46">
        <v>67.713999999999999</v>
      </c>
    </row>
    <row r="80" spans="23:29">
      <c r="W80" s="42">
        <v>690</v>
      </c>
      <c r="X80" s="43">
        <v>191.93100000000001</v>
      </c>
      <c r="Y80" s="43">
        <v>69.721299999999999</v>
      </c>
      <c r="Z80" s="44">
        <v>80.2</v>
      </c>
      <c r="AA80" s="45">
        <v>87.381</v>
      </c>
      <c r="AB80" s="45">
        <v>79.677000000000007</v>
      </c>
      <c r="AC80" s="46">
        <v>63.851999999999997</v>
      </c>
    </row>
    <row r="81" spans="23:29">
      <c r="W81" s="42">
        <v>695</v>
      </c>
      <c r="X81" s="43">
        <v>195.11799999999999</v>
      </c>
      <c r="Y81" s="43">
        <v>70.665199999999999</v>
      </c>
      <c r="Z81" s="44">
        <v>78.239999999999995</v>
      </c>
      <c r="AA81" s="45">
        <v>89.492000000000004</v>
      </c>
      <c r="AB81" s="45">
        <v>81.257999999999996</v>
      </c>
      <c r="AC81" s="46">
        <v>64.463999999999999</v>
      </c>
    </row>
    <row r="82" spans="23:29">
      <c r="W82" s="42">
        <v>700</v>
      </c>
      <c r="X82" s="43">
        <v>198.261</v>
      </c>
      <c r="Y82" s="43">
        <v>71.609099999999998</v>
      </c>
      <c r="Z82" s="44">
        <v>76.3</v>
      </c>
      <c r="AA82" s="45">
        <v>91.603999999999999</v>
      </c>
      <c r="AB82" s="45">
        <v>82.84</v>
      </c>
      <c r="AC82" s="46">
        <v>65.075999999999993</v>
      </c>
    </row>
    <row r="83" spans="23:29">
      <c r="W83" s="42">
        <v>705</v>
      </c>
      <c r="X83" s="43">
        <v>201.35900000000001</v>
      </c>
      <c r="Y83" s="43">
        <v>72.978999999999999</v>
      </c>
      <c r="Z83" s="44">
        <v>74.36</v>
      </c>
      <c r="AA83" s="45">
        <v>92.245999999999995</v>
      </c>
      <c r="AB83" s="45">
        <v>83.841999999999999</v>
      </c>
      <c r="AC83" s="46">
        <v>66.572999999999993</v>
      </c>
    </row>
    <row r="84" spans="23:29">
      <c r="W84" s="42">
        <v>710</v>
      </c>
      <c r="X84" s="43">
        <v>204.40899999999999</v>
      </c>
      <c r="Y84" s="43">
        <v>74.349000000000004</v>
      </c>
      <c r="Z84" s="44">
        <v>72.400000000000006</v>
      </c>
      <c r="AA84" s="45">
        <v>92.888999999999996</v>
      </c>
      <c r="AB84" s="45">
        <v>84.843999999999994</v>
      </c>
      <c r="AC84" s="46">
        <v>68.069999999999993</v>
      </c>
    </row>
    <row r="85" spans="23:29">
      <c r="W85" s="42">
        <v>715</v>
      </c>
      <c r="X85" s="43">
        <v>207.411</v>
      </c>
      <c r="Y85" s="43">
        <v>67.976500000000001</v>
      </c>
      <c r="Z85" s="44">
        <v>70.400000000000006</v>
      </c>
      <c r="AA85" s="45">
        <v>84.872</v>
      </c>
      <c r="AB85" s="45">
        <v>77.539000000000001</v>
      </c>
      <c r="AC85" s="46">
        <v>62.256</v>
      </c>
    </row>
    <row r="86" spans="23:29">
      <c r="W86" s="42">
        <v>720</v>
      </c>
      <c r="X86" s="43">
        <v>210.36500000000001</v>
      </c>
      <c r="Y86" s="43">
        <v>61.603999999999999</v>
      </c>
      <c r="Z86" s="44">
        <v>68.3</v>
      </c>
      <c r="AA86" s="45">
        <v>76.853999999999999</v>
      </c>
      <c r="AB86" s="45">
        <v>70.234999999999999</v>
      </c>
      <c r="AC86" s="46">
        <v>56.442999999999998</v>
      </c>
    </row>
    <row r="87" spans="23:29">
      <c r="W87" s="42">
        <v>725</v>
      </c>
      <c r="X87" s="43">
        <v>213.268</v>
      </c>
      <c r="Y87" s="43">
        <v>65.744799999999998</v>
      </c>
      <c r="Z87" s="44">
        <v>66.3</v>
      </c>
      <c r="AA87" s="45">
        <v>81.683000000000007</v>
      </c>
      <c r="AB87" s="45">
        <v>74.768000000000001</v>
      </c>
      <c r="AC87" s="46">
        <v>60.343000000000004</v>
      </c>
    </row>
    <row r="88" spans="23:29">
      <c r="W88" s="42">
        <v>730</v>
      </c>
      <c r="X88" s="43">
        <v>216.12</v>
      </c>
      <c r="Y88" s="43">
        <v>69.885599999999997</v>
      </c>
      <c r="Z88" s="44">
        <v>64.400000000000006</v>
      </c>
      <c r="AA88" s="45">
        <v>86.510999999999996</v>
      </c>
      <c r="AB88" s="45">
        <v>79.301000000000002</v>
      </c>
      <c r="AC88" s="46">
        <v>64.242000000000004</v>
      </c>
    </row>
    <row r="89" spans="23:29">
      <c r="W89" s="42">
        <v>735</v>
      </c>
      <c r="X89" s="43">
        <v>218.92</v>
      </c>
      <c r="Y89" s="43">
        <v>72.4863</v>
      </c>
      <c r="Z89" s="44">
        <v>62.8</v>
      </c>
      <c r="AA89" s="45">
        <v>89.546000000000006</v>
      </c>
      <c r="AB89" s="45">
        <v>82.147000000000006</v>
      </c>
      <c r="AC89" s="46">
        <v>66.697000000000003</v>
      </c>
    </row>
    <row r="90" spans="23:29">
      <c r="W90" s="42">
        <v>740</v>
      </c>
      <c r="X90" s="43">
        <v>221.667</v>
      </c>
      <c r="Y90" s="43">
        <v>75.087000000000003</v>
      </c>
      <c r="Z90" s="44">
        <v>61.5</v>
      </c>
      <c r="AA90" s="45">
        <v>92.58</v>
      </c>
      <c r="AB90" s="45">
        <v>84.992999999999995</v>
      </c>
      <c r="AC90" s="46">
        <v>69.150999999999996</v>
      </c>
    </row>
    <row r="91" spans="23:29">
      <c r="W91" s="42">
        <v>745</v>
      </c>
      <c r="X91" s="43">
        <v>224.36099999999999</v>
      </c>
      <c r="Y91" s="43">
        <v>69.339799999999997</v>
      </c>
      <c r="Z91" s="44">
        <v>60.2</v>
      </c>
      <c r="AA91" s="45">
        <v>85.405000000000001</v>
      </c>
      <c r="AB91" s="45">
        <v>78.436999999999998</v>
      </c>
      <c r="AC91" s="46">
        <v>63.89</v>
      </c>
    </row>
    <row r="92" spans="23:29">
      <c r="W92" s="42">
        <v>750</v>
      </c>
      <c r="X92" s="43">
        <v>227</v>
      </c>
      <c r="Y92" s="43">
        <v>63.592700000000001</v>
      </c>
      <c r="Z92" s="44">
        <v>59.2</v>
      </c>
      <c r="AA92" s="45">
        <v>78.23</v>
      </c>
      <c r="AB92" s="45">
        <v>71.88</v>
      </c>
      <c r="AC92" s="46">
        <v>58.628999999999998</v>
      </c>
    </row>
    <row r="93" spans="23:29">
      <c r="W93" s="42">
        <v>755</v>
      </c>
      <c r="X93" s="43">
        <v>229.58500000000001</v>
      </c>
      <c r="Y93" s="43">
        <v>55.005400000000002</v>
      </c>
      <c r="Z93" s="44">
        <v>58.5</v>
      </c>
      <c r="AA93" s="45">
        <v>67.960999999999999</v>
      </c>
      <c r="AB93" s="45">
        <v>62.337000000000003</v>
      </c>
      <c r="AC93" s="46">
        <v>50.622999999999998</v>
      </c>
    </row>
    <row r="94" spans="23:29">
      <c r="W94" s="42">
        <v>760</v>
      </c>
      <c r="X94" s="43">
        <v>232.11500000000001</v>
      </c>
      <c r="Y94" s="43">
        <v>46.418199999999999</v>
      </c>
      <c r="Z94" s="44">
        <v>58.1</v>
      </c>
      <c r="AA94" s="45">
        <v>57.692</v>
      </c>
      <c r="AB94" s="45">
        <v>52.792999999999999</v>
      </c>
      <c r="AC94" s="46">
        <v>42.616999999999997</v>
      </c>
    </row>
    <row r="95" spans="23:29">
      <c r="W95" s="42">
        <v>765</v>
      </c>
      <c r="X95" s="43">
        <v>234.589</v>
      </c>
      <c r="Y95" s="43">
        <v>56.611800000000002</v>
      </c>
      <c r="Z95" s="44">
        <v>58</v>
      </c>
      <c r="AA95" s="45">
        <v>70.307000000000002</v>
      </c>
      <c r="AB95" s="45">
        <v>64.36</v>
      </c>
      <c r="AC95" s="46">
        <v>51.984999999999999</v>
      </c>
    </row>
    <row r="96" spans="23:29">
      <c r="W96" s="42">
        <v>770</v>
      </c>
      <c r="X96" s="43">
        <v>237.00800000000001</v>
      </c>
      <c r="Y96" s="43">
        <v>66.805400000000006</v>
      </c>
      <c r="Z96" s="44">
        <v>58.2</v>
      </c>
      <c r="AA96" s="45">
        <v>82.923000000000002</v>
      </c>
      <c r="AB96" s="45">
        <v>75.927000000000007</v>
      </c>
      <c r="AC96" s="46">
        <v>61.351999999999997</v>
      </c>
    </row>
    <row r="97" spans="23:29">
      <c r="W97" s="42">
        <v>775</v>
      </c>
      <c r="X97" s="43">
        <v>239.37</v>
      </c>
      <c r="Y97" s="43">
        <v>65.094099999999997</v>
      </c>
      <c r="Z97" s="44">
        <v>58.5</v>
      </c>
      <c r="AA97" s="45">
        <v>80.599000000000004</v>
      </c>
      <c r="AB97" s="45">
        <v>73.872</v>
      </c>
      <c r="AC97" s="46">
        <v>59.838000000000001</v>
      </c>
    </row>
    <row r="98" spans="23:29" ht="15.75" thickBot="1">
      <c r="W98" s="47">
        <v>780</v>
      </c>
      <c r="X98" s="48">
        <v>241.67500000000001</v>
      </c>
      <c r="Y98" s="48">
        <v>63.382800000000003</v>
      </c>
      <c r="Z98" s="49">
        <v>59.1</v>
      </c>
      <c r="AA98" s="50">
        <v>78.274000000000001</v>
      </c>
      <c r="AB98" s="50">
        <v>71.817999999999998</v>
      </c>
      <c r="AC98" s="51">
        <v>58.323999999999998</v>
      </c>
    </row>
    <row r="99" spans="23:29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08"/>
  <sheetViews>
    <sheetView workbookViewId="0">
      <selection activeCell="I11" sqref="I11:I12"/>
    </sheetView>
  </sheetViews>
  <sheetFormatPr defaultRowHeight="15"/>
  <sheetData>
    <row r="1" spans="1:18">
      <c r="A1" t="s">
        <v>26</v>
      </c>
      <c r="B1" t="s">
        <v>140</v>
      </c>
      <c r="C1" t="s">
        <v>141</v>
      </c>
      <c r="D1" t="s">
        <v>142</v>
      </c>
      <c r="O1" t="s">
        <v>139</v>
      </c>
      <c r="P1" t="s">
        <v>140</v>
      </c>
      <c r="Q1" t="s">
        <v>141</v>
      </c>
      <c r="R1" t="s">
        <v>142</v>
      </c>
    </row>
    <row r="2" spans="1:18">
      <c r="A2">
        <v>380</v>
      </c>
      <c r="B2">
        <v>63.4</v>
      </c>
      <c r="C2">
        <v>38.5</v>
      </c>
      <c r="D2">
        <v>3</v>
      </c>
      <c r="O2">
        <v>300</v>
      </c>
      <c r="P2">
        <v>0.04</v>
      </c>
      <c r="Q2">
        <v>0.02</v>
      </c>
      <c r="R2">
        <v>0</v>
      </c>
    </row>
    <row r="3" spans="1:18">
      <c r="A3">
        <v>390</v>
      </c>
      <c r="B3">
        <v>65.8</v>
      </c>
      <c r="C3">
        <v>35</v>
      </c>
      <c r="D3">
        <v>1.2</v>
      </c>
      <c r="O3">
        <v>305</v>
      </c>
      <c r="P3">
        <v>3.02</v>
      </c>
      <c r="Q3">
        <v>2.2599999999999998</v>
      </c>
      <c r="R3">
        <v>1</v>
      </c>
    </row>
    <row r="4" spans="1:18">
      <c r="A4">
        <v>400</v>
      </c>
      <c r="B4">
        <v>94.8</v>
      </c>
      <c r="C4">
        <v>43.4</v>
      </c>
      <c r="D4">
        <v>-1.1000000000000001</v>
      </c>
      <c r="O4">
        <v>310</v>
      </c>
      <c r="P4">
        <v>6</v>
      </c>
      <c r="Q4">
        <v>4.5</v>
      </c>
      <c r="R4">
        <v>2</v>
      </c>
    </row>
    <row r="5" spans="1:18">
      <c r="A5">
        <v>410</v>
      </c>
      <c r="B5">
        <v>104.8</v>
      </c>
      <c r="C5">
        <v>46.3</v>
      </c>
      <c r="D5">
        <v>-0.5</v>
      </c>
      <c r="O5">
        <v>315</v>
      </c>
      <c r="P5">
        <v>17.8</v>
      </c>
      <c r="Q5">
        <v>13.45</v>
      </c>
      <c r="R5">
        <v>3</v>
      </c>
    </row>
    <row r="6" spans="1:18">
      <c r="A6">
        <v>420</v>
      </c>
      <c r="B6">
        <v>105.9</v>
      </c>
      <c r="C6">
        <v>43.9</v>
      </c>
      <c r="D6">
        <v>-0.7</v>
      </c>
      <c r="O6">
        <v>320</v>
      </c>
      <c r="P6">
        <v>29.6</v>
      </c>
      <c r="Q6">
        <v>22.4</v>
      </c>
      <c r="R6">
        <v>4</v>
      </c>
    </row>
    <row r="7" spans="1:18">
      <c r="A7">
        <v>430</v>
      </c>
      <c r="B7">
        <v>96.8</v>
      </c>
      <c r="C7">
        <v>37.1</v>
      </c>
      <c r="D7">
        <v>-1.2</v>
      </c>
      <c r="O7">
        <v>325</v>
      </c>
      <c r="P7">
        <v>42.45</v>
      </c>
      <c r="Q7">
        <v>32.200000000000003</v>
      </c>
      <c r="R7">
        <v>6.25</v>
      </c>
    </row>
    <row r="8" spans="1:18">
      <c r="A8">
        <v>440</v>
      </c>
      <c r="B8">
        <v>113.9</v>
      </c>
      <c r="C8">
        <v>36.700000000000003</v>
      </c>
      <c r="D8">
        <v>-2.6</v>
      </c>
      <c r="O8">
        <v>330</v>
      </c>
      <c r="P8">
        <v>55.3</v>
      </c>
      <c r="Q8">
        <v>42</v>
      </c>
      <c r="R8">
        <v>8.5</v>
      </c>
    </row>
    <row r="9" spans="1:18">
      <c r="A9">
        <v>450</v>
      </c>
      <c r="B9">
        <v>125.6</v>
      </c>
      <c r="C9">
        <v>35.9</v>
      </c>
      <c r="D9">
        <v>-2.9</v>
      </c>
      <c r="O9">
        <v>335</v>
      </c>
      <c r="P9">
        <v>56.3</v>
      </c>
      <c r="Q9">
        <v>41.3</v>
      </c>
      <c r="R9">
        <v>8.15</v>
      </c>
    </row>
    <row r="10" spans="1:18">
      <c r="A10">
        <v>460</v>
      </c>
      <c r="B10">
        <v>125.5</v>
      </c>
      <c r="C10">
        <v>32.6</v>
      </c>
      <c r="D10">
        <v>-2.8</v>
      </c>
      <c r="O10">
        <v>340</v>
      </c>
      <c r="P10">
        <v>57.3</v>
      </c>
      <c r="Q10">
        <v>40.6</v>
      </c>
      <c r="R10">
        <v>7.8</v>
      </c>
    </row>
    <row r="11" spans="1:18">
      <c r="A11">
        <v>470</v>
      </c>
      <c r="B11">
        <v>121.3</v>
      </c>
      <c r="C11">
        <v>27.9</v>
      </c>
      <c r="D11">
        <v>-2.6</v>
      </c>
      <c r="O11">
        <v>345</v>
      </c>
      <c r="P11">
        <v>59.55</v>
      </c>
      <c r="Q11">
        <v>41.1</v>
      </c>
      <c r="R11">
        <v>7.25</v>
      </c>
    </row>
    <row r="12" spans="1:18">
      <c r="A12">
        <v>480</v>
      </c>
      <c r="B12">
        <v>121.3</v>
      </c>
      <c r="C12">
        <v>24.3</v>
      </c>
      <c r="D12">
        <v>-2.6</v>
      </c>
      <c r="O12">
        <v>350</v>
      </c>
      <c r="P12">
        <v>61.8</v>
      </c>
      <c r="Q12">
        <v>41.6</v>
      </c>
      <c r="R12">
        <v>6.7</v>
      </c>
    </row>
    <row r="13" spans="1:18">
      <c r="A13">
        <v>490</v>
      </c>
      <c r="B13">
        <v>113.5</v>
      </c>
      <c r="C13">
        <v>20.100000000000001</v>
      </c>
      <c r="D13">
        <v>-1.8</v>
      </c>
      <c r="O13">
        <v>355</v>
      </c>
      <c r="P13">
        <v>61.65</v>
      </c>
      <c r="Q13">
        <v>39.799999999999997</v>
      </c>
      <c r="R13">
        <v>6</v>
      </c>
    </row>
    <row r="14" spans="1:18">
      <c r="A14">
        <v>500</v>
      </c>
      <c r="B14">
        <v>113.1</v>
      </c>
      <c r="C14">
        <v>16.2</v>
      </c>
      <c r="D14">
        <v>-1.5</v>
      </c>
      <c r="O14">
        <v>360</v>
      </c>
      <c r="P14">
        <v>61.5</v>
      </c>
      <c r="Q14">
        <v>38</v>
      </c>
      <c r="R14">
        <v>5.3</v>
      </c>
    </row>
    <row r="15" spans="1:18">
      <c r="A15">
        <v>510</v>
      </c>
      <c r="B15">
        <v>110.8</v>
      </c>
      <c r="C15">
        <v>13.2</v>
      </c>
      <c r="D15">
        <v>-1.3</v>
      </c>
      <c r="O15">
        <v>365</v>
      </c>
      <c r="P15">
        <v>65.150000000000006</v>
      </c>
      <c r="Q15">
        <v>40.200000000000003</v>
      </c>
      <c r="R15">
        <v>5.7</v>
      </c>
    </row>
    <row r="16" spans="1:18">
      <c r="A16">
        <v>520</v>
      </c>
      <c r="B16">
        <v>106.5</v>
      </c>
      <c r="C16">
        <v>8.6</v>
      </c>
      <c r="D16">
        <v>-1.2</v>
      </c>
      <c r="O16">
        <v>370</v>
      </c>
      <c r="P16">
        <v>68.8</v>
      </c>
      <c r="Q16">
        <v>42.4</v>
      </c>
      <c r="R16">
        <v>6.1</v>
      </c>
    </row>
    <row r="17" spans="1:18">
      <c r="A17">
        <v>530</v>
      </c>
      <c r="B17">
        <v>108.8</v>
      </c>
      <c r="C17">
        <v>6.1</v>
      </c>
      <c r="D17">
        <v>-1</v>
      </c>
      <c r="O17">
        <v>375</v>
      </c>
      <c r="P17">
        <v>66.099999999999994</v>
      </c>
      <c r="Q17">
        <v>40.450000000000003</v>
      </c>
      <c r="R17">
        <v>4.55</v>
      </c>
    </row>
    <row r="18" spans="1:18">
      <c r="A18">
        <v>540</v>
      </c>
      <c r="B18">
        <v>105.3</v>
      </c>
      <c r="C18">
        <v>4.2</v>
      </c>
      <c r="D18">
        <v>-0.5</v>
      </c>
      <c r="H18">
        <v>18</v>
      </c>
      <c r="I18">
        <f>(H18-18)*2+18</f>
        <v>18</v>
      </c>
      <c r="J18">
        <f ca="1">INDIRECT("O"&amp;$I18)</f>
        <v>380</v>
      </c>
      <c r="K18">
        <f ca="1">INDIRECT("P"&amp;$I18)</f>
        <v>63.4</v>
      </c>
      <c r="L18">
        <f ca="1">INDIRECT("Q"&amp;$I18)</f>
        <v>38.5</v>
      </c>
      <c r="M18">
        <f ca="1">INDIRECT("R"&amp;$I18)</f>
        <v>3</v>
      </c>
      <c r="O18">
        <v>380</v>
      </c>
      <c r="P18">
        <v>63.4</v>
      </c>
      <c r="Q18">
        <v>38.5</v>
      </c>
      <c r="R18">
        <v>3</v>
      </c>
    </row>
    <row r="19" spans="1:18">
      <c r="A19">
        <v>550</v>
      </c>
      <c r="B19">
        <v>104.4</v>
      </c>
      <c r="C19">
        <v>1.9</v>
      </c>
      <c r="D19">
        <v>-0.3</v>
      </c>
      <c r="H19">
        <v>19</v>
      </c>
      <c r="I19">
        <f t="shared" ref="I19:I53" si="0">(H19-18)*2+18</f>
        <v>20</v>
      </c>
      <c r="J19">
        <f t="shared" ref="J19:J53" ca="1" si="1">INDIRECT("O"&amp;$I19)</f>
        <v>390</v>
      </c>
      <c r="K19">
        <f t="shared" ref="K19:K53" ca="1" si="2">INDIRECT("P"&amp;$I19)</f>
        <v>65.8</v>
      </c>
      <c r="L19">
        <f t="shared" ref="L19:L53" ca="1" si="3">INDIRECT("Q"&amp;$I19)</f>
        <v>35</v>
      </c>
      <c r="M19">
        <f t="shared" ref="M19:M53" ca="1" si="4">INDIRECT("R"&amp;$I19)</f>
        <v>1.2</v>
      </c>
      <c r="O19">
        <v>385</v>
      </c>
      <c r="P19">
        <v>64.599999999999994</v>
      </c>
      <c r="Q19">
        <v>36.75</v>
      </c>
      <c r="R19">
        <v>2.1</v>
      </c>
    </row>
    <row r="20" spans="1:18">
      <c r="A20">
        <v>560</v>
      </c>
      <c r="B20">
        <v>100</v>
      </c>
      <c r="C20">
        <v>0</v>
      </c>
      <c r="D20">
        <v>0</v>
      </c>
      <c r="H20">
        <v>20</v>
      </c>
      <c r="I20">
        <f t="shared" si="0"/>
        <v>22</v>
      </c>
      <c r="J20">
        <f t="shared" ca="1" si="1"/>
        <v>400</v>
      </c>
      <c r="K20">
        <f t="shared" ca="1" si="2"/>
        <v>94.8</v>
      </c>
      <c r="L20">
        <f t="shared" ca="1" si="3"/>
        <v>43.4</v>
      </c>
      <c r="M20">
        <f t="shared" ca="1" si="4"/>
        <v>-1.1000000000000001</v>
      </c>
      <c r="O20">
        <v>390</v>
      </c>
      <c r="P20">
        <v>65.8</v>
      </c>
      <c r="Q20">
        <v>35</v>
      </c>
      <c r="R20">
        <v>1.2</v>
      </c>
    </row>
    <row r="21" spans="1:18">
      <c r="A21">
        <v>570</v>
      </c>
      <c r="B21">
        <v>96</v>
      </c>
      <c r="C21">
        <v>-1.6</v>
      </c>
      <c r="D21">
        <v>0.2</v>
      </c>
      <c r="H21">
        <v>21</v>
      </c>
      <c r="I21">
        <f t="shared" si="0"/>
        <v>24</v>
      </c>
      <c r="J21">
        <f t="shared" ca="1" si="1"/>
        <v>410</v>
      </c>
      <c r="K21">
        <f t="shared" ca="1" si="2"/>
        <v>104.8</v>
      </c>
      <c r="L21">
        <f t="shared" ca="1" si="3"/>
        <v>46.3</v>
      </c>
      <c r="M21">
        <f t="shared" ca="1" si="4"/>
        <v>-0.5</v>
      </c>
      <c r="O21">
        <v>395</v>
      </c>
      <c r="P21">
        <v>80.3</v>
      </c>
      <c r="Q21">
        <v>39.200000000000003</v>
      </c>
      <c r="R21">
        <v>0.05</v>
      </c>
    </row>
    <row r="22" spans="1:18">
      <c r="A22">
        <v>580</v>
      </c>
      <c r="B22">
        <v>95.1</v>
      </c>
      <c r="C22">
        <v>-3.5</v>
      </c>
      <c r="D22">
        <v>0.5</v>
      </c>
      <c r="H22">
        <v>22</v>
      </c>
      <c r="I22">
        <f t="shared" si="0"/>
        <v>26</v>
      </c>
      <c r="J22">
        <f t="shared" ca="1" si="1"/>
        <v>420</v>
      </c>
      <c r="K22">
        <f t="shared" ca="1" si="2"/>
        <v>105.9</v>
      </c>
      <c r="L22">
        <f t="shared" ca="1" si="3"/>
        <v>43.9</v>
      </c>
      <c r="M22">
        <f t="shared" ca="1" si="4"/>
        <v>-0.7</v>
      </c>
      <c r="O22">
        <v>400</v>
      </c>
      <c r="P22">
        <v>94.8</v>
      </c>
      <c r="Q22">
        <v>43.4</v>
      </c>
      <c r="R22">
        <v>-1.1000000000000001</v>
      </c>
    </row>
    <row r="23" spans="1:18">
      <c r="A23">
        <v>590</v>
      </c>
      <c r="B23">
        <v>89.1</v>
      </c>
      <c r="C23">
        <v>-3.5</v>
      </c>
      <c r="D23">
        <v>2.1</v>
      </c>
      <c r="H23">
        <v>23</v>
      </c>
      <c r="I23">
        <f t="shared" si="0"/>
        <v>28</v>
      </c>
      <c r="J23">
        <f t="shared" ca="1" si="1"/>
        <v>430</v>
      </c>
      <c r="K23">
        <f t="shared" ca="1" si="2"/>
        <v>96.8</v>
      </c>
      <c r="L23">
        <f t="shared" ca="1" si="3"/>
        <v>37.1</v>
      </c>
      <c r="M23">
        <f t="shared" ca="1" si="4"/>
        <v>-1.2</v>
      </c>
      <c r="O23">
        <v>405</v>
      </c>
      <c r="P23">
        <v>99.8</v>
      </c>
      <c r="Q23">
        <v>44.85</v>
      </c>
      <c r="R23">
        <v>-0.8</v>
      </c>
    </row>
    <row r="24" spans="1:18">
      <c r="A24">
        <v>600</v>
      </c>
      <c r="B24">
        <v>90.5</v>
      </c>
      <c r="C24">
        <v>-5.8</v>
      </c>
      <c r="D24">
        <v>3.2</v>
      </c>
      <c r="H24">
        <v>24</v>
      </c>
      <c r="I24">
        <f t="shared" si="0"/>
        <v>30</v>
      </c>
      <c r="J24">
        <f t="shared" ca="1" si="1"/>
        <v>440</v>
      </c>
      <c r="K24">
        <f t="shared" ca="1" si="2"/>
        <v>113.9</v>
      </c>
      <c r="L24">
        <f t="shared" ca="1" si="3"/>
        <v>36.700000000000003</v>
      </c>
      <c r="M24">
        <f t="shared" ca="1" si="4"/>
        <v>-2.6</v>
      </c>
      <c r="O24">
        <v>410</v>
      </c>
      <c r="P24">
        <v>104.8</v>
      </c>
      <c r="Q24">
        <v>46.3</v>
      </c>
      <c r="R24">
        <v>-0.5</v>
      </c>
    </row>
    <row r="25" spans="1:18">
      <c r="A25">
        <v>610</v>
      </c>
      <c r="B25">
        <v>90.3</v>
      </c>
      <c r="C25">
        <v>-7.2</v>
      </c>
      <c r="D25">
        <v>4.0999999999999996</v>
      </c>
      <c r="H25">
        <v>25</v>
      </c>
      <c r="I25">
        <f t="shared" si="0"/>
        <v>32</v>
      </c>
      <c r="J25">
        <f t="shared" ca="1" si="1"/>
        <v>450</v>
      </c>
      <c r="K25">
        <f t="shared" ca="1" si="2"/>
        <v>125.6</v>
      </c>
      <c r="L25">
        <f t="shared" ca="1" si="3"/>
        <v>35.9</v>
      </c>
      <c r="M25">
        <f t="shared" ca="1" si="4"/>
        <v>-2.9</v>
      </c>
      <c r="O25">
        <v>415</v>
      </c>
      <c r="P25">
        <v>105.35</v>
      </c>
      <c r="Q25">
        <v>45.1</v>
      </c>
      <c r="R25">
        <v>-0.6</v>
      </c>
    </row>
    <row r="26" spans="1:18">
      <c r="A26">
        <v>620</v>
      </c>
      <c r="B26">
        <v>88.4</v>
      </c>
      <c r="C26">
        <v>-8.6</v>
      </c>
      <c r="D26">
        <v>4.7</v>
      </c>
      <c r="H26">
        <v>26</v>
      </c>
      <c r="I26">
        <f t="shared" si="0"/>
        <v>34</v>
      </c>
      <c r="J26">
        <f t="shared" ca="1" si="1"/>
        <v>460</v>
      </c>
      <c r="K26">
        <f t="shared" ca="1" si="2"/>
        <v>125.5</v>
      </c>
      <c r="L26">
        <f t="shared" ca="1" si="3"/>
        <v>32.6</v>
      </c>
      <c r="M26">
        <f t="shared" ca="1" si="4"/>
        <v>-2.8</v>
      </c>
      <c r="O26">
        <v>420</v>
      </c>
      <c r="P26">
        <v>105.9</v>
      </c>
      <c r="Q26">
        <v>43.9</v>
      </c>
      <c r="R26">
        <v>-0.7</v>
      </c>
    </row>
    <row r="27" spans="1:18">
      <c r="A27">
        <v>630</v>
      </c>
      <c r="B27">
        <v>84</v>
      </c>
      <c r="C27">
        <v>-9.5</v>
      </c>
      <c r="D27">
        <v>5.0999999999999996</v>
      </c>
      <c r="H27">
        <v>27</v>
      </c>
      <c r="I27">
        <f t="shared" si="0"/>
        <v>36</v>
      </c>
      <c r="J27">
        <f t="shared" ca="1" si="1"/>
        <v>470</v>
      </c>
      <c r="K27">
        <f t="shared" ca="1" si="2"/>
        <v>121.3</v>
      </c>
      <c r="L27">
        <f t="shared" ca="1" si="3"/>
        <v>27.9</v>
      </c>
      <c r="M27">
        <f t="shared" ca="1" si="4"/>
        <v>-2.6</v>
      </c>
      <c r="O27">
        <v>425</v>
      </c>
      <c r="P27">
        <v>101.35</v>
      </c>
      <c r="Q27">
        <v>40.5</v>
      </c>
      <c r="R27">
        <v>-0.95</v>
      </c>
    </row>
    <row r="28" spans="1:18">
      <c r="A28">
        <v>640</v>
      </c>
      <c r="B28">
        <v>85.1</v>
      </c>
      <c r="C28">
        <v>-10.9</v>
      </c>
      <c r="D28">
        <v>6.7</v>
      </c>
      <c r="H28">
        <v>28</v>
      </c>
      <c r="I28">
        <f t="shared" si="0"/>
        <v>38</v>
      </c>
      <c r="J28">
        <f t="shared" ca="1" si="1"/>
        <v>480</v>
      </c>
      <c r="K28">
        <f t="shared" ca="1" si="2"/>
        <v>121.3</v>
      </c>
      <c r="L28">
        <f t="shared" ca="1" si="3"/>
        <v>24.3</v>
      </c>
      <c r="M28">
        <f t="shared" ca="1" si="4"/>
        <v>-2.6</v>
      </c>
      <c r="O28">
        <v>430</v>
      </c>
      <c r="P28">
        <v>96.8</v>
      </c>
      <c r="Q28">
        <v>37.1</v>
      </c>
      <c r="R28">
        <v>-1.2</v>
      </c>
    </row>
    <row r="29" spans="1:18">
      <c r="A29">
        <v>650</v>
      </c>
      <c r="B29">
        <v>81.900000000000006</v>
      </c>
      <c r="C29">
        <v>-10.7</v>
      </c>
      <c r="D29">
        <v>7.3</v>
      </c>
      <c r="H29">
        <v>29</v>
      </c>
      <c r="I29">
        <f t="shared" si="0"/>
        <v>40</v>
      </c>
      <c r="J29">
        <f t="shared" ca="1" si="1"/>
        <v>490</v>
      </c>
      <c r="K29">
        <f t="shared" ca="1" si="2"/>
        <v>113.5</v>
      </c>
      <c r="L29">
        <f t="shared" ca="1" si="3"/>
        <v>20.100000000000001</v>
      </c>
      <c r="M29">
        <f t="shared" ca="1" si="4"/>
        <v>-1.8</v>
      </c>
      <c r="O29">
        <v>435</v>
      </c>
      <c r="P29">
        <v>105.35</v>
      </c>
      <c r="Q29">
        <v>36.9</v>
      </c>
      <c r="R29">
        <v>-1.9</v>
      </c>
    </row>
    <row r="30" spans="1:18">
      <c r="A30">
        <v>660</v>
      </c>
      <c r="B30">
        <v>82.6</v>
      </c>
      <c r="C30">
        <v>-12</v>
      </c>
      <c r="D30">
        <v>8.6</v>
      </c>
      <c r="H30">
        <v>30</v>
      </c>
      <c r="I30">
        <f t="shared" si="0"/>
        <v>42</v>
      </c>
      <c r="J30">
        <f t="shared" ca="1" si="1"/>
        <v>500</v>
      </c>
      <c r="K30">
        <f t="shared" ca="1" si="2"/>
        <v>113.1</v>
      </c>
      <c r="L30">
        <f t="shared" ca="1" si="3"/>
        <v>16.2</v>
      </c>
      <c r="M30">
        <f t="shared" ca="1" si="4"/>
        <v>-1.5</v>
      </c>
      <c r="O30">
        <v>440</v>
      </c>
      <c r="P30">
        <v>113.9</v>
      </c>
      <c r="Q30">
        <v>36.700000000000003</v>
      </c>
      <c r="R30">
        <v>-2.6</v>
      </c>
    </row>
    <row r="31" spans="1:18">
      <c r="A31">
        <v>670</v>
      </c>
      <c r="B31">
        <v>84.9</v>
      </c>
      <c r="C31">
        <v>-14</v>
      </c>
      <c r="D31">
        <v>9.8000000000000007</v>
      </c>
      <c r="H31">
        <v>31</v>
      </c>
      <c r="I31">
        <f t="shared" si="0"/>
        <v>44</v>
      </c>
      <c r="J31">
        <f t="shared" ca="1" si="1"/>
        <v>510</v>
      </c>
      <c r="K31">
        <f t="shared" ca="1" si="2"/>
        <v>110.8</v>
      </c>
      <c r="L31">
        <f t="shared" ca="1" si="3"/>
        <v>13.2</v>
      </c>
      <c r="M31">
        <f t="shared" ca="1" si="4"/>
        <v>-1.3</v>
      </c>
      <c r="O31">
        <v>445</v>
      </c>
      <c r="P31">
        <v>119.75</v>
      </c>
      <c r="Q31">
        <v>36.299999999999997</v>
      </c>
      <c r="R31">
        <v>-2.75</v>
      </c>
    </row>
    <row r="32" spans="1:18">
      <c r="A32">
        <v>680</v>
      </c>
      <c r="B32">
        <v>81.3</v>
      </c>
      <c r="C32">
        <v>-13.6</v>
      </c>
      <c r="D32">
        <v>10.199999999999999</v>
      </c>
      <c r="H32">
        <v>32</v>
      </c>
      <c r="I32">
        <f t="shared" si="0"/>
        <v>46</v>
      </c>
      <c r="J32">
        <f t="shared" ca="1" si="1"/>
        <v>520</v>
      </c>
      <c r="K32">
        <f t="shared" ca="1" si="2"/>
        <v>106.5</v>
      </c>
      <c r="L32">
        <f t="shared" ca="1" si="3"/>
        <v>8.6</v>
      </c>
      <c r="M32">
        <f t="shared" ca="1" si="4"/>
        <v>-1.2</v>
      </c>
      <c r="O32">
        <v>450</v>
      </c>
      <c r="P32">
        <v>125.6</v>
      </c>
      <c r="Q32">
        <v>35.9</v>
      </c>
      <c r="R32">
        <v>-2.9</v>
      </c>
    </row>
    <row r="33" spans="1:18">
      <c r="A33">
        <v>690</v>
      </c>
      <c r="B33">
        <v>71.900000000000006</v>
      </c>
      <c r="C33">
        <v>-12</v>
      </c>
      <c r="D33">
        <v>8.3000000000000007</v>
      </c>
      <c r="H33">
        <v>33</v>
      </c>
      <c r="I33">
        <f t="shared" si="0"/>
        <v>48</v>
      </c>
      <c r="J33">
        <f t="shared" ca="1" si="1"/>
        <v>530</v>
      </c>
      <c r="K33">
        <f t="shared" ca="1" si="2"/>
        <v>108.8</v>
      </c>
      <c r="L33">
        <f t="shared" ca="1" si="3"/>
        <v>6.1</v>
      </c>
      <c r="M33">
        <f t="shared" ca="1" si="4"/>
        <v>-1</v>
      </c>
      <c r="O33">
        <v>455</v>
      </c>
      <c r="P33">
        <v>125.55</v>
      </c>
      <c r="Q33">
        <v>34.25</v>
      </c>
      <c r="R33">
        <v>-2.85</v>
      </c>
    </row>
    <row r="34" spans="1:18">
      <c r="A34">
        <v>700</v>
      </c>
      <c r="B34">
        <v>74.3</v>
      </c>
      <c r="C34">
        <v>-13.3</v>
      </c>
      <c r="D34">
        <v>9.6</v>
      </c>
      <c r="H34">
        <v>34</v>
      </c>
      <c r="I34">
        <f t="shared" si="0"/>
        <v>50</v>
      </c>
      <c r="J34">
        <f t="shared" ca="1" si="1"/>
        <v>540</v>
      </c>
      <c r="K34">
        <f t="shared" ca="1" si="2"/>
        <v>105.3</v>
      </c>
      <c r="L34">
        <f t="shared" ca="1" si="3"/>
        <v>4.2</v>
      </c>
      <c r="M34">
        <f t="shared" ca="1" si="4"/>
        <v>-0.5</v>
      </c>
      <c r="O34">
        <v>460</v>
      </c>
      <c r="P34">
        <v>125.5</v>
      </c>
      <c r="Q34">
        <v>32.6</v>
      </c>
      <c r="R34">
        <v>-2.8</v>
      </c>
    </row>
    <row r="35" spans="1:18">
      <c r="A35">
        <v>710</v>
      </c>
      <c r="B35">
        <v>76.400000000000006</v>
      </c>
      <c r="C35">
        <v>-12.9</v>
      </c>
      <c r="D35">
        <v>8.5</v>
      </c>
      <c r="H35">
        <v>35</v>
      </c>
      <c r="I35">
        <f t="shared" si="0"/>
        <v>52</v>
      </c>
      <c r="J35">
        <f t="shared" ca="1" si="1"/>
        <v>550</v>
      </c>
      <c r="K35">
        <f t="shared" ca="1" si="2"/>
        <v>104.4</v>
      </c>
      <c r="L35">
        <f t="shared" ca="1" si="3"/>
        <v>1.9</v>
      </c>
      <c r="M35">
        <f t="shared" ca="1" si="4"/>
        <v>-0.3</v>
      </c>
      <c r="O35">
        <v>465</v>
      </c>
      <c r="P35">
        <v>123.4</v>
      </c>
      <c r="Q35">
        <v>30.25</v>
      </c>
      <c r="R35">
        <v>-2.7</v>
      </c>
    </row>
    <row r="36" spans="1:18">
      <c r="A36">
        <v>720</v>
      </c>
      <c r="B36">
        <v>63.3</v>
      </c>
      <c r="C36">
        <v>-10.6</v>
      </c>
      <c r="D36">
        <v>7</v>
      </c>
      <c r="H36">
        <v>36</v>
      </c>
      <c r="I36">
        <f t="shared" si="0"/>
        <v>54</v>
      </c>
      <c r="J36">
        <f t="shared" ca="1" si="1"/>
        <v>560</v>
      </c>
      <c r="K36">
        <f t="shared" ca="1" si="2"/>
        <v>100</v>
      </c>
      <c r="L36">
        <f t="shared" ca="1" si="3"/>
        <v>0</v>
      </c>
      <c r="M36">
        <f t="shared" ca="1" si="4"/>
        <v>0</v>
      </c>
      <c r="O36">
        <v>470</v>
      </c>
      <c r="P36">
        <v>121.3</v>
      </c>
      <c r="Q36">
        <v>27.9</v>
      </c>
      <c r="R36">
        <v>-2.6</v>
      </c>
    </row>
    <row r="37" spans="1:18">
      <c r="A37">
        <v>730</v>
      </c>
      <c r="B37">
        <v>71.7</v>
      </c>
      <c r="C37">
        <v>-11.6</v>
      </c>
      <c r="D37">
        <v>7.6</v>
      </c>
      <c r="H37">
        <v>37</v>
      </c>
      <c r="I37">
        <f t="shared" si="0"/>
        <v>56</v>
      </c>
      <c r="J37">
        <f t="shared" ca="1" si="1"/>
        <v>570</v>
      </c>
      <c r="K37">
        <f t="shared" ca="1" si="2"/>
        <v>96</v>
      </c>
      <c r="L37">
        <f t="shared" ca="1" si="3"/>
        <v>-1.6</v>
      </c>
      <c r="M37">
        <f t="shared" ca="1" si="4"/>
        <v>0.2</v>
      </c>
      <c r="O37">
        <v>475</v>
      </c>
      <c r="P37">
        <v>121.3</v>
      </c>
      <c r="Q37">
        <v>26.1</v>
      </c>
      <c r="R37">
        <v>-2.6</v>
      </c>
    </row>
    <row r="38" spans="1:18">
      <c r="H38">
        <v>38</v>
      </c>
      <c r="I38">
        <f t="shared" si="0"/>
        <v>58</v>
      </c>
      <c r="J38">
        <f t="shared" ca="1" si="1"/>
        <v>580</v>
      </c>
      <c r="K38">
        <f t="shared" ca="1" si="2"/>
        <v>95.1</v>
      </c>
      <c r="L38">
        <f t="shared" ca="1" si="3"/>
        <v>-3.5</v>
      </c>
      <c r="M38">
        <f t="shared" ca="1" si="4"/>
        <v>0.5</v>
      </c>
      <c r="O38">
        <v>480</v>
      </c>
      <c r="P38">
        <v>121.3</v>
      </c>
      <c r="Q38">
        <v>24.3</v>
      </c>
      <c r="R38">
        <v>-2.6</v>
      </c>
    </row>
    <row r="39" spans="1:18">
      <c r="H39">
        <v>39</v>
      </c>
      <c r="I39">
        <f t="shared" si="0"/>
        <v>60</v>
      </c>
      <c r="J39">
        <f t="shared" ca="1" si="1"/>
        <v>590</v>
      </c>
      <c r="K39">
        <f t="shared" ca="1" si="2"/>
        <v>89.1</v>
      </c>
      <c r="L39">
        <f t="shared" ca="1" si="3"/>
        <v>-3.5</v>
      </c>
      <c r="M39">
        <f t="shared" ca="1" si="4"/>
        <v>2.1</v>
      </c>
      <c r="O39">
        <v>485</v>
      </c>
      <c r="P39">
        <v>117.4</v>
      </c>
      <c r="Q39">
        <v>22.2</v>
      </c>
      <c r="R39">
        <v>-2.2000000000000002</v>
      </c>
    </row>
    <row r="40" spans="1:18">
      <c r="H40">
        <v>40</v>
      </c>
      <c r="I40">
        <f t="shared" si="0"/>
        <v>62</v>
      </c>
      <c r="J40">
        <f t="shared" ca="1" si="1"/>
        <v>600</v>
      </c>
      <c r="K40">
        <f t="shared" ca="1" si="2"/>
        <v>90.5</v>
      </c>
      <c r="L40">
        <f t="shared" ca="1" si="3"/>
        <v>-5.8</v>
      </c>
      <c r="M40">
        <f t="shared" ca="1" si="4"/>
        <v>3.2</v>
      </c>
      <c r="O40">
        <v>490</v>
      </c>
      <c r="P40">
        <v>113.5</v>
      </c>
      <c r="Q40">
        <v>20.100000000000001</v>
      </c>
      <c r="R40">
        <v>-1.8</v>
      </c>
    </row>
    <row r="41" spans="1:18">
      <c r="H41">
        <v>41</v>
      </c>
      <c r="I41">
        <f t="shared" si="0"/>
        <v>64</v>
      </c>
      <c r="J41">
        <f t="shared" ca="1" si="1"/>
        <v>610</v>
      </c>
      <c r="K41">
        <f t="shared" ca="1" si="2"/>
        <v>90.3</v>
      </c>
      <c r="L41">
        <f t="shared" ca="1" si="3"/>
        <v>-7.2</v>
      </c>
      <c r="M41">
        <f t="shared" ca="1" si="4"/>
        <v>4.0999999999999996</v>
      </c>
      <c r="O41">
        <v>495</v>
      </c>
      <c r="P41">
        <v>113.3</v>
      </c>
      <c r="Q41">
        <v>18.149999999999999</v>
      </c>
      <c r="R41">
        <v>-1.65</v>
      </c>
    </row>
    <row r="42" spans="1:18">
      <c r="H42">
        <v>42</v>
      </c>
      <c r="I42">
        <f t="shared" si="0"/>
        <v>66</v>
      </c>
      <c r="J42">
        <f t="shared" ca="1" si="1"/>
        <v>620</v>
      </c>
      <c r="K42">
        <f t="shared" ca="1" si="2"/>
        <v>88.4</v>
      </c>
      <c r="L42">
        <f t="shared" ca="1" si="3"/>
        <v>-8.6</v>
      </c>
      <c r="M42">
        <f t="shared" ca="1" si="4"/>
        <v>4.7</v>
      </c>
      <c r="O42">
        <v>500</v>
      </c>
      <c r="P42">
        <v>113.1</v>
      </c>
      <c r="Q42">
        <v>16.2</v>
      </c>
      <c r="R42">
        <v>-1.5</v>
      </c>
    </row>
    <row r="43" spans="1:18">
      <c r="H43">
        <v>43</v>
      </c>
      <c r="I43">
        <f t="shared" si="0"/>
        <v>68</v>
      </c>
      <c r="J43">
        <f t="shared" ca="1" si="1"/>
        <v>630</v>
      </c>
      <c r="K43">
        <f t="shared" ca="1" si="2"/>
        <v>84</v>
      </c>
      <c r="L43">
        <f t="shared" ca="1" si="3"/>
        <v>-9.5</v>
      </c>
      <c r="M43">
        <f t="shared" ca="1" si="4"/>
        <v>5.0999999999999996</v>
      </c>
      <c r="O43">
        <v>505</v>
      </c>
      <c r="P43">
        <v>111.95</v>
      </c>
      <c r="Q43">
        <v>14.7</v>
      </c>
      <c r="R43">
        <v>-1.4</v>
      </c>
    </row>
    <row r="44" spans="1:18">
      <c r="H44">
        <v>44</v>
      </c>
      <c r="I44">
        <f t="shared" si="0"/>
        <v>70</v>
      </c>
      <c r="J44">
        <f t="shared" ca="1" si="1"/>
        <v>640</v>
      </c>
      <c r="K44">
        <f t="shared" ca="1" si="2"/>
        <v>85.1</v>
      </c>
      <c r="L44">
        <f t="shared" ca="1" si="3"/>
        <v>-10.9</v>
      </c>
      <c r="M44">
        <f t="shared" ca="1" si="4"/>
        <v>6.7</v>
      </c>
      <c r="O44">
        <v>510</v>
      </c>
      <c r="P44">
        <v>110.8</v>
      </c>
      <c r="Q44">
        <v>13.2</v>
      </c>
      <c r="R44">
        <v>-1.3</v>
      </c>
    </row>
    <row r="45" spans="1:18">
      <c r="H45">
        <v>45</v>
      </c>
      <c r="I45">
        <f t="shared" si="0"/>
        <v>72</v>
      </c>
      <c r="J45">
        <f t="shared" ca="1" si="1"/>
        <v>650</v>
      </c>
      <c r="K45">
        <f t="shared" ca="1" si="2"/>
        <v>81.900000000000006</v>
      </c>
      <c r="L45">
        <f t="shared" ca="1" si="3"/>
        <v>-10.7</v>
      </c>
      <c r="M45">
        <f t="shared" ca="1" si="4"/>
        <v>7.3</v>
      </c>
      <c r="O45">
        <v>515</v>
      </c>
      <c r="P45">
        <v>108.65</v>
      </c>
      <c r="Q45">
        <v>10.9</v>
      </c>
      <c r="R45">
        <v>-1.25</v>
      </c>
    </row>
    <row r="46" spans="1:18">
      <c r="H46">
        <v>46</v>
      </c>
      <c r="I46">
        <f t="shared" si="0"/>
        <v>74</v>
      </c>
      <c r="J46">
        <f t="shared" ca="1" si="1"/>
        <v>660</v>
      </c>
      <c r="K46">
        <f t="shared" ca="1" si="2"/>
        <v>82.6</v>
      </c>
      <c r="L46">
        <f t="shared" ca="1" si="3"/>
        <v>-12</v>
      </c>
      <c r="M46">
        <f t="shared" ca="1" si="4"/>
        <v>8.6</v>
      </c>
      <c r="O46">
        <v>520</v>
      </c>
      <c r="P46">
        <v>106.5</v>
      </c>
      <c r="Q46">
        <v>8.6</v>
      </c>
      <c r="R46">
        <v>-1.2</v>
      </c>
    </row>
    <row r="47" spans="1:18">
      <c r="H47">
        <v>47</v>
      </c>
      <c r="I47">
        <f t="shared" si="0"/>
        <v>76</v>
      </c>
      <c r="J47">
        <f t="shared" ca="1" si="1"/>
        <v>670</v>
      </c>
      <c r="K47">
        <f t="shared" ca="1" si="2"/>
        <v>84.9</v>
      </c>
      <c r="L47">
        <f t="shared" ca="1" si="3"/>
        <v>-14</v>
      </c>
      <c r="M47">
        <f t="shared" ca="1" si="4"/>
        <v>9.8000000000000007</v>
      </c>
      <c r="O47">
        <v>525</v>
      </c>
      <c r="P47">
        <v>107.65</v>
      </c>
      <c r="Q47">
        <v>7.35</v>
      </c>
      <c r="R47">
        <v>-1.1000000000000001</v>
      </c>
    </row>
    <row r="48" spans="1:18">
      <c r="H48">
        <v>48</v>
      </c>
      <c r="I48">
        <f t="shared" si="0"/>
        <v>78</v>
      </c>
      <c r="J48">
        <f t="shared" ca="1" si="1"/>
        <v>680</v>
      </c>
      <c r="K48">
        <f t="shared" ca="1" si="2"/>
        <v>81.3</v>
      </c>
      <c r="L48">
        <f t="shared" ca="1" si="3"/>
        <v>-13.6</v>
      </c>
      <c r="M48">
        <f t="shared" ca="1" si="4"/>
        <v>10.199999999999999</v>
      </c>
      <c r="O48">
        <v>530</v>
      </c>
      <c r="P48">
        <v>108.8</v>
      </c>
      <c r="Q48">
        <v>6.1</v>
      </c>
      <c r="R48">
        <v>-1</v>
      </c>
    </row>
    <row r="49" spans="8:18">
      <c r="H49">
        <v>49</v>
      </c>
      <c r="I49">
        <f t="shared" si="0"/>
        <v>80</v>
      </c>
      <c r="J49">
        <f t="shared" ca="1" si="1"/>
        <v>690</v>
      </c>
      <c r="K49">
        <f t="shared" ca="1" si="2"/>
        <v>71.900000000000006</v>
      </c>
      <c r="L49">
        <f t="shared" ca="1" si="3"/>
        <v>-12</v>
      </c>
      <c r="M49">
        <f t="shared" ca="1" si="4"/>
        <v>8.3000000000000007</v>
      </c>
      <c r="O49">
        <v>535</v>
      </c>
      <c r="P49">
        <v>107.05</v>
      </c>
      <c r="Q49">
        <v>5.15</v>
      </c>
      <c r="R49">
        <v>-0.75</v>
      </c>
    </row>
    <row r="50" spans="8:18">
      <c r="H50">
        <v>50</v>
      </c>
      <c r="I50">
        <f t="shared" si="0"/>
        <v>82</v>
      </c>
      <c r="J50">
        <f t="shared" ca="1" si="1"/>
        <v>700</v>
      </c>
      <c r="K50">
        <f t="shared" ca="1" si="2"/>
        <v>74.3</v>
      </c>
      <c r="L50">
        <f t="shared" ca="1" si="3"/>
        <v>-13.3</v>
      </c>
      <c r="M50">
        <f t="shared" ca="1" si="4"/>
        <v>9.6</v>
      </c>
      <c r="O50">
        <v>540</v>
      </c>
      <c r="P50">
        <v>105.3</v>
      </c>
      <c r="Q50">
        <v>4.2</v>
      </c>
      <c r="R50">
        <v>-0.5</v>
      </c>
    </row>
    <row r="51" spans="8:18">
      <c r="H51">
        <v>51</v>
      </c>
      <c r="I51">
        <f t="shared" si="0"/>
        <v>84</v>
      </c>
      <c r="J51">
        <f t="shared" ca="1" si="1"/>
        <v>710</v>
      </c>
      <c r="K51">
        <f t="shared" ca="1" si="2"/>
        <v>76.400000000000006</v>
      </c>
      <c r="L51">
        <f t="shared" ca="1" si="3"/>
        <v>-12.9</v>
      </c>
      <c r="M51">
        <f t="shared" ca="1" si="4"/>
        <v>8.5</v>
      </c>
      <c r="O51">
        <v>545</v>
      </c>
      <c r="P51">
        <v>104.85</v>
      </c>
      <c r="Q51">
        <v>3.05</v>
      </c>
      <c r="R51">
        <v>-0.4</v>
      </c>
    </row>
    <row r="52" spans="8:18">
      <c r="H52">
        <v>52</v>
      </c>
      <c r="I52">
        <f t="shared" si="0"/>
        <v>86</v>
      </c>
      <c r="J52">
        <f t="shared" ca="1" si="1"/>
        <v>720</v>
      </c>
      <c r="K52">
        <f t="shared" ca="1" si="2"/>
        <v>63.3</v>
      </c>
      <c r="L52">
        <f t="shared" ca="1" si="3"/>
        <v>-10.6</v>
      </c>
      <c r="M52">
        <f t="shared" ca="1" si="4"/>
        <v>7</v>
      </c>
      <c r="O52">
        <v>550</v>
      </c>
      <c r="P52">
        <v>104.4</v>
      </c>
      <c r="Q52">
        <v>1.9</v>
      </c>
      <c r="R52">
        <v>-0.3</v>
      </c>
    </row>
    <row r="53" spans="8:18">
      <c r="H53">
        <v>53</v>
      </c>
      <c r="I53">
        <f t="shared" si="0"/>
        <v>88</v>
      </c>
      <c r="J53">
        <f t="shared" ca="1" si="1"/>
        <v>730</v>
      </c>
      <c r="K53">
        <f t="shared" ca="1" si="2"/>
        <v>71.7</v>
      </c>
      <c r="L53">
        <f t="shared" ca="1" si="3"/>
        <v>-11.6</v>
      </c>
      <c r="M53">
        <f t="shared" ca="1" si="4"/>
        <v>7.6</v>
      </c>
      <c r="O53">
        <v>555</v>
      </c>
      <c r="P53">
        <v>102.2</v>
      </c>
      <c r="Q53">
        <v>0.95</v>
      </c>
      <c r="R53">
        <v>-0.15</v>
      </c>
    </row>
    <row r="54" spans="8:18">
      <c r="O54">
        <v>560</v>
      </c>
      <c r="P54">
        <v>100</v>
      </c>
      <c r="Q54">
        <v>0</v>
      </c>
      <c r="R54">
        <v>0</v>
      </c>
    </row>
    <row r="55" spans="8:18">
      <c r="O55">
        <v>565</v>
      </c>
      <c r="P55">
        <v>98</v>
      </c>
      <c r="Q55">
        <v>-0.8</v>
      </c>
      <c r="R55">
        <v>0.1</v>
      </c>
    </row>
    <row r="56" spans="8:18">
      <c r="O56">
        <v>570</v>
      </c>
      <c r="P56">
        <v>96</v>
      </c>
      <c r="Q56">
        <v>-1.6</v>
      </c>
      <c r="R56">
        <v>0.2</v>
      </c>
    </row>
    <row r="57" spans="8:18">
      <c r="O57">
        <v>575</v>
      </c>
      <c r="P57">
        <v>95.55</v>
      </c>
      <c r="Q57">
        <v>-2.5499999999999998</v>
      </c>
      <c r="R57">
        <v>0.35</v>
      </c>
    </row>
    <row r="58" spans="8:18">
      <c r="O58">
        <v>580</v>
      </c>
      <c r="P58">
        <v>95.1</v>
      </c>
      <c r="Q58">
        <v>-3.5</v>
      </c>
      <c r="R58">
        <v>0.5</v>
      </c>
    </row>
    <row r="59" spans="8:18">
      <c r="O59">
        <v>585</v>
      </c>
      <c r="P59">
        <v>92.1</v>
      </c>
      <c r="Q59">
        <v>-3.5</v>
      </c>
      <c r="R59">
        <v>1.3</v>
      </c>
    </row>
    <row r="60" spans="8:18">
      <c r="O60">
        <v>590</v>
      </c>
      <c r="P60">
        <v>89.1</v>
      </c>
      <c r="Q60">
        <v>-3.5</v>
      </c>
      <c r="R60">
        <v>2.1</v>
      </c>
    </row>
    <row r="61" spans="8:18">
      <c r="O61">
        <v>595</v>
      </c>
      <c r="P61">
        <v>89.8</v>
      </c>
      <c r="Q61">
        <v>-4.6500000000000004</v>
      </c>
      <c r="R61">
        <v>2.65</v>
      </c>
    </row>
    <row r="62" spans="8:18">
      <c r="O62">
        <v>600</v>
      </c>
      <c r="P62">
        <v>90.5</v>
      </c>
      <c r="Q62">
        <v>-5.8</v>
      </c>
      <c r="R62">
        <v>3.2</v>
      </c>
    </row>
    <row r="63" spans="8:18">
      <c r="O63">
        <v>605</v>
      </c>
      <c r="P63">
        <v>90.4</v>
      </c>
      <c r="Q63">
        <v>-6.5</v>
      </c>
      <c r="R63">
        <v>3.65</v>
      </c>
    </row>
    <row r="64" spans="8:18">
      <c r="O64">
        <v>610</v>
      </c>
      <c r="P64">
        <v>90.3</v>
      </c>
      <c r="Q64">
        <v>-7.2</v>
      </c>
      <c r="R64">
        <v>4.0999999999999996</v>
      </c>
    </row>
    <row r="65" spans="15:18">
      <c r="O65">
        <v>615</v>
      </c>
      <c r="P65">
        <v>89.35</v>
      </c>
      <c r="Q65">
        <v>-7.9</v>
      </c>
      <c r="R65">
        <v>4.4000000000000004</v>
      </c>
    </row>
    <row r="66" spans="15:18">
      <c r="O66">
        <v>620</v>
      </c>
      <c r="P66">
        <v>88.4</v>
      </c>
      <c r="Q66">
        <v>-8.6</v>
      </c>
      <c r="R66">
        <v>4.7</v>
      </c>
    </row>
    <row r="67" spans="15:18">
      <c r="O67">
        <v>625</v>
      </c>
      <c r="P67">
        <v>86.2</v>
      </c>
      <c r="Q67">
        <v>-9.0500000000000007</v>
      </c>
      <c r="R67">
        <v>4.9000000000000004</v>
      </c>
    </row>
    <row r="68" spans="15:18">
      <c r="O68">
        <v>630</v>
      </c>
      <c r="P68">
        <v>84</v>
      </c>
      <c r="Q68">
        <v>-9.5</v>
      </c>
      <c r="R68">
        <v>5.0999999999999996</v>
      </c>
    </row>
    <row r="69" spans="15:18">
      <c r="O69">
        <v>635</v>
      </c>
      <c r="P69">
        <v>84.55</v>
      </c>
      <c r="Q69">
        <v>-10.199999999999999</v>
      </c>
      <c r="R69">
        <v>5.9</v>
      </c>
    </row>
    <row r="70" spans="15:18">
      <c r="O70">
        <v>640</v>
      </c>
      <c r="P70">
        <v>85.1</v>
      </c>
      <c r="Q70">
        <v>-10.9</v>
      </c>
      <c r="R70">
        <v>6.7</v>
      </c>
    </row>
    <row r="71" spans="15:18">
      <c r="O71">
        <v>645</v>
      </c>
      <c r="P71">
        <v>83.5</v>
      </c>
      <c r="Q71">
        <v>-10.8</v>
      </c>
      <c r="R71">
        <v>7</v>
      </c>
    </row>
    <row r="72" spans="15:18">
      <c r="O72">
        <v>650</v>
      </c>
      <c r="P72">
        <v>81.900000000000006</v>
      </c>
      <c r="Q72">
        <v>-10.7</v>
      </c>
      <c r="R72">
        <v>7.3</v>
      </c>
    </row>
    <row r="73" spans="15:18">
      <c r="O73">
        <v>655</v>
      </c>
      <c r="P73">
        <v>82.25</v>
      </c>
      <c r="Q73">
        <v>-11.35</v>
      </c>
      <c r="R73">
        <v>7.95</v>
      </c>
    </row>
    <row r="74" spans="15:18">
      <c r="O74">
        <v>660</v>
      </c>
      <c r="P74">
        <v>82.6</v>
      </c>
      <c r="Q74">
        <v>-12</v>
      </c>
      <c r="R74">
        <v>8.6</v>
      </c>
    </row>
    <row r="75" spans="15:18">
      <c r="O75">
        <v>665</v>
      </c>
      <c r="P75">
        <v>83.75</v>
      </c>
      <c r="Q75">
        <v>-13</v>
      </c>
      <c r="R75">
        <v>9.1999999999999993</v>
      </c>
    </row>
    <row r="76" spans="15:18">
      <c r="O76">
        <v>670</v>
      </c>
      <c r="P76">
        <v>84.9</v>
      </c>
      <c r="Q76">
        <v>-14</v>
      </c>
      <c r="R76">
        <v>9.8000000000000007</v>
      </c>
    </row>
    <row r="77" spans="15:18">
      <c r="O77">
        <v>675</v>
      </c>
      <c r="P77">
        <v>83.1</v>
      </c>
      <c r="Q77">
        <v>-13.8</v>
      </c>
      <c r="R77">
        <v>10</v>
      </c>
    </row>
    <row r="78" spans="15:18">
      <c r="O78">
        <v>680</v>
      </c>
      <c r="P78">
        <v>81.3</v>
      </c>
      <c r="Q78">
        <v>-13.6</v>
      </c>
      <c r="R78">
        <v>10.199999999999999</v>
      </c>
    </row>
    <row r="79" spans="15:18">
      <c r="O79">
        <v>685</v>
      </c>
      <c r="P79">
        <v>76.599999999999994</v>
      </c>
      <c r="Q79">
        <v>-12.8</v>
      </c>
      <c r="R79">
        <v>9.25</v>
      </c>
    </row>
    <row r="80" spans="15:18">
      <c r="O80">
        <v>690</v>
      </c>
      <c r="P80">
        <v>71.900000000000006</v>
      </c>
      <c r="Q80">
        <v>-12</v>
      </c>
      <c r="R80">
        <v>8.3000000000000007</v>
      </c>
    </row>
    <row r="81" spans="15:18">
      <c r="O81">
        <v>695</v>
      </c>
      <c r="P81">
        <v>73.099999999999994</v>
      </c>
      <c r="Q81">
        <v>-12.65</v>
      </c>
      <c r="R81">
        <v>8.9499999999999993</v>
      </c>
    </row>
    <row r="82" spans="15:18">
      <c r="O82">
        <v>700</v>
      </c>
      <c r="P82">
        <v>74.3</v>
      </c>
      <c r="Q82">
        <v>-13.3</v>
      </c>
      <c r="R82">
        <v>9.6</v>
      </c>
    </row>
    <row r="83" spans="15:18">
      <c r="O83">
        <v>705</v>
      </c>
      <c r="P83">
        <v>75.349999999999994</v>
      </c>
      <c r="Q83">
        <v>-13.1</v>
      </c>
      <c r="R83">
        <v>9.0500000000000007</v>
      </c>
    </row>
    <row r="84" spans="15:18">
      <c r="O84">
        <v>710</v>
      </c>
      <c r="P84">
        <v>76.400000000000006</v>
      </c>
      <c r="Q84">
        <v>-12.9</v>
      </c>
      <c r="R84">
        <v>8.5</v>
      </c>
    </row>
    <row r="85" spans="15:18">
      <c r="O85">
        <v>715</v>
      </c>
      <c r="P85">
        <v>69.849999999999994</v>
      </c>
      <c r="Q85">
        <v>-11.75</v>
      </c>
      <c r="R85">
        <v>7.75</v>
      </c>
    </row>
    <row r="86" spans="15:18">
      <c r="O86">
        <v>720</v>
      </c>
      <c r="P86">
        <v>63.3</v>
      </c>
      <c r="Q86">
        <v>-10.6</v>
      </c>
      <c r="R86">
        <v>7</v>
      </c>
    </row>
    <row r="87" spans="15:18">
      <c r="O87">
        <v>725</v>
      </c>
      <c r="P87">
        <v>67.5</v>
      </c>
      <c r="Q87">
        <v>-11.1</v>
      </c>
      <c r="R87">
        <v>7.3</v>
      </c>
    </row>
    <row r="88" spans="15:18">
      <c r="O88">
        <v>730</v>
      </c>
      <c r="P88">
        <v>71.7</v>
      </c>
      <c r="Q88">
        <v>-11.6</v>
      </c>
      <c r="R88">
        <v>7.6</v>
      </c>
    </row>
    <row r="89" spans="15:18">
      <c r="O89">
        <v>735</v>
      </c>
      <c r="P89">
        <v>74.349999999999994</v>
      </c>
      <c r="Q89">
        <v>-11.9</v>
      </c>
      <c r="R89">
        <v>7.8</v>
      </c>
    </row>
    <row r="90" spans="15:18">
      <c r="O90">
        <v>740</v>
      </c>
      <c r="P90">
        <v>77</v>
      </c>
      <c r="Q90">
        <v>-12.2</v>
      </c>
      <c r="R90">
        <v>8</v>
      </c>
    </row>
    <row r="91" spans="15:18">
      <c r="O91">
        <v>745</v>
      </c>
      <c r="P91">
        <v>71.099999999999994</v>
      </c>
      <c r="Q91">
        <v>-11.2</v>
      </c>
      <c r="R91">
        <v>7.35</v>
      </c>
    </row>
    <row r="92" spans="15:18">
      <c r="O92">
        <v>750</v>
      </c>
      <c r="P92">
        <v>65.2</v>
      </c>
      <c r="Q92">
        <v>-10.199999999999999</v>
      </c>
      <c r="R92">
        <v>6.7</v>
      </c>
    </row>
    <row r="93" spans="15:18">
      <c r="O93">
        <v>755</v>
      </c>
      <c r="P93">
        <v>56.45</v>
      </c>
      <c r="Q93">
        <v>-9</v>
      </c>
      <c r="R93">
        <v>5.95</v>
      </c>
    </row>
    <row r="94" spans="15:18">
      <c r="O94">
        <v>760</v>
      </c>
      <c r="P94">
        <v>47.7</v>
      </c>
      <c r="Q94">
        <v>-7.8</v>
      </c>
      <c r="R94">
        <v>5.2</v>
      </c>
    </row>
    <row r="95" spans="15:18">
      <c r="O95">
        <v>765</v>
      </c>
      <c r="P95">
        <v>58.15</v>
      </c>
      <c r="Q95">
        <v>-9.5</v>
      </c>
      <c r="R95">
        <v>6.3</v>
      </c>
    </row>
    <row r="96" spans="15:18">
      <c r="O96">
        <v>770</v>
      </c>
      <c r="P96">
        <v>68.599999999999994</v>
      </c>
      <c r="Q96">
        <v>-11.2</v>
      </c>
      <c r="R96">
        <v>7.4</v>
      </c>
    </row>
    <row r="97" spans="15:18">
      <c r="O97">
        <v>775</v>
      </c>
      <c r="P97">
        <v>66.8</v>
      </c>
      <c r="Q97">
        <v>-10.8</v>
      </c>
      <c r="R97">
        <v>7.1</v>
      </c>
    </row>
    <row r="98" spans="15:18">
      <c r="O98">
        <v>780</v>
      </c>
      <c r="P98">
        <v>65</v>
      </c>
      <c r="Q98">
        <v>-10.4</v>
      </c>
      <c r="R98">
        <v>6.8</v>
      </c>
    </row>
    <row r="99" spans="15:18">
      <c r="O99">
        <v>785</v>
      </c>
      <c r="P99">
        <v>65.5</v>
      </c>
      <c r="Q99">
        <v>-10.5</v>
      </c>
      <c r="R99">
        <v>6.9</v>
      </c>
    </row>
    <row r="100" spans="15:18">
      <c r="O100">
        <v>790</v>
      </c>
      <c r="P100">
        <v>66</v>
      </c>
      <c r="Q100">
        <v>-10.6</v>
      </c>
      <c r="R100">
        <v>7</v>
      </c>
    </row>
    <row r="101" spans="15:18">
      <c r="O101">
        <v>795</v>
      </c>
      <c r="P101">
        <v>63.5</v>
      </c>
      <c r="Q101">
        <v>-10.15</v>
      </c>
      <c r="R101">
        <v>6.7</v>
      </c>
    </row>
    <row r="102" spans="15:18">
      <c r="O102">
        <v>800</v>
      </c>
      <c r="P102">
        <v>61</v>
      </c>
      <c r="Q102">
        <v>-9.6999999999999993</v>
      </c>
      <c r="R102">
        <v>6.4</v>
      </c>
    </row>
    <row r="103" spans="15:18">
      <c r="O103">
        <v>805</v>
      </c>
      <c r="P103">
        <v>57.15</v>
      </c>
      <c r="Q103">
        <v>-9</v>
      </c>
      <c r="R103">
        <v>5.95</v>
      </c>
    </row>
    <row r="104" spans="15:18">
      <c r="O104">
        <v>810</v>
      </c>
      <c r="P104">
        <v>53.3</v>
      </c>
      <c r="Q104">
        <v>-8.3000000000000007</v>
      </c>
      <c r="R104">
        <v>5.5</v>
      </c>
    </row>
    <row r="105" spans="15:18">
      <c r="O105">
        <v>815</v>
      </c>
      <c r="P105">
        <v>56.1</v>
      </c>
      <c r="Q105">
        <v>-8.8000000000000007</v>
      </c>
      <c r="R105">
        <v>5.8</v>
      </c>
    </row>
    <row r="106" spans="15:18">
      <c r="O106">
        <v>820</v>
      </c>
      <c r="P106">
        <v>58.9</v>
      </c>
      <c r="Q106">
        <v>-9.3000000000000007</v>
      </c>
      <c r="R106">
        <v>6.1</v>
      </c>
    </row>
    <row r="107" spans="15:18">
      <c r="O107">
        <v>825</v>
      </c>
      <c r="P107">
        <v>60.4</v>
      </c>
      <c r="Q107">
        <v>-9.5500000000000007</v>
      </c>
      <c r="R107">
        <v>6.3</v>
      </c>
    </row>
    <row r="108" spans="15:18">
      <c r="O108">
        <v>830</v>
      </c>
      <c r="P108">
        <v>61.9</v>
      </c>
      <c r="Q108">
        <v>-9.8000000000000007</v>
      </c>
      <c r="R108">
        <v>6.5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B1" workbookViewId="0">
      <selection activeCell="G12" sqref="G12"/>
    </sheetView>
  </sheetViews>
  <sheetFormatPr defaultRowHeight="15"/>
  <cols>
    <col min="1" max="1" width="15.28515625" customWidth="1"/>
    <col min="2" max="2" width="25.85546875" customWidth="1"/>
    <col min="3" max="5" width="12.42578125" customWidth="1"/>
    <col min="6" max="6" width="16.28515625" customWidth="1"/>
  </cols>
  <sheetData>
    <row r="1" spans="1:14">
      <c r="A1" t="s">
        <v>143</v>
      </c>
      <c r="B1" t="s">
        <v>145</v>
      </c>
      <c r="C1" t="s">
        <v>147</v>
      </c>
      <c r="D1" t="s">
        <v>161</v>
      </c>
      <c r="E1" t="s">
        <v>158</v>
      </c>
      <c r="F1" t="s">
        <v>162</v>
      </c>
      <c r="G1" t="s">
        <v>156</v>
      </c>
      <c r="H1" t="s">
        <v>159</v>
      </c>
      <c r="I1" t="s">
        <v>157</v>
      </c>
      <c r="J1" t="s">
        <v>160</v>
      </c>
      <c r="K1" t="s">
        <v>167</v>
      </c>
      <c r="L1" t="s">
        <v>168</v>
      </c>
      <c r="M1" t="s">
        <v>169</v>
      </c>
      <c r="N1" t="s">
        <v>170</v>
      </c>
    </row>
    <row r="3" spans="1:14">
      <c r="A3" t="s">
        <v>144</v>
      </c>
      <c r="B3" t="s">
        <v>146</v>
      </c>
      <c r="C3">
        <v>0.33</v>
      </c>
      <c r="D3" s="52">
        <v>1000</v>
      </c>
      <c r="E3" s="52">
        <v>8</v>
      </c>
      <c r="F3" s="52">
        <v>430</v>
      </c>
      <c r="G3">
        <v>173.6</v>
      </c>
      <c r="H3">
        <v>1431.6</v>
      </c>
      <c r="I3">
        <v>4513.3999999999996</v>
      </c>
      <c r="J3">
        <v>1439.6</v>
      </c>
      <c r="K3">
        <v>12.8</v>
      </c>
      <c r="L3">
        <v>57.9</v>
      </c>
      <c r="M3">
        <v>154.9</v>
      </c>
      <c r="N3">
        <v>43.8</v>
      </c>
    </row>
    <row r="4" spans="1:14">
      <c r="C4">
        <v>2.2999999999999998</v>
      </c>
      <c r="D4" s="52">
        <v>6500</v>
      </c>
      <c r="E4" s="52">
        <v>16</v>
      </c>
      <c r="F4" s="52">
        <v>470</v>
      </c>
      <c r="G4" s="52">
        <v>364.4</v>
      </c>
      <c r="H4" s="52">
        <v>2281.1</v>
      </c>
      <c r="I4" s="52">
        <v>9798</v>
      </c>
      <c r="J4" s="52">
        <v>2304.1</v>
      </c>
      <c r="K4" s="52">
        <v>18.600000000000001</v>
      </c>
      <c r="L4" s="52">
        <v>119.9</v>
      </c>
      <c r="M4" s="52">
        <v>488.3</v>
      </c>
      <c r="N4" s="52">
        <v>101.2</v>
      </c>
    </row>
    <row r="5" spans="1:14">
      <c r="C5">
        <v>2</v>
      </c>
      <c r="D5" s="52">
        <v>8000</v>
      </c>
      <c r="E5" s="52">
        <v>16</v>
      </c>
      <c r="F5" s="52">
        <v>510</v>
      </c>
      <c r="G5" s="52">
        <v>375.1</v>
      </c>
      <c r="H5" s="52">
        <v>5828.3</v>
      </c>
      <c r="I5" s="52">
        <v>2283.4</v>
      </c>
      <c r="J5" s="52">
        <v>5754.7</v>
      </c>
      <c r="K5" s="52">
        <v>36.1</v>
      </c>
      <c r="L5" s="52">
        <v>440.6</v>
      </c>
      <c r="M5" s="52">
        <v>180.4</v>
      </c>
      <c r="N5" s="52">
        <v>530.79999999999995</v>
      </c>
    </row>
    <row r="6" spans="1:14">
      <c r="C6">
        <v>2.1</v>
      </c>
      <c r="D6" s="52">
        <v>3200</v>
      </c>
      <c r="E6" s="52">
        <v>16</v>
      </c>
      <c r="F6" s="52">
        <v>525</v>
      </c>
      <c r="G6" s="52">
        <v>223.9</v>
      </c>
      <c r="H6" s="52">
        <v>2843.7</v>
      </c>
      <c r="I6" s="52">
        <v>305.5</v>
      </c>
      <c r="J6" s="52">
        <v>2825.7</v>
      </c>
      <c r="K6" s="52">
        <v>12.6</v>
      </c>
      <c r="L6" s="52">
        <v>120.9</v>
      </c>
      <c r="M6" s="52">
        <v>15.5</v>
      </c>
      <c r="N6" s="52">
        <v>128.1</v>
      </c>
    </row>
    <row r="7" spans="1:14">
      <c r="A7" t="s">
        <v>148</v>
      </c>
      <c r="B7" t="s">
        <v>149</v>
      </c>
      <c r="C7">
        <v>7.2</v>
      </c>
      <c r="D7" s="52">
        <v>125</v>
      </c>
      <c r="E7" s="52">
        <v>8</v>
      </c>
      <c r="F7" s="52">
        <v>570</v>
      </c>
      <c r="G7">
        <v>813.8</v>
      </c>
      <c r="H7">
        <v>3510.1</v>
      </c>
      <c r="I7">
        <v>36.200000000000003</v>
      </c>
      <c r="J7">
        <v>3504.1</v>
      </c>
      <c r="K7" s="52">
        <v>34.1</v>
      </c>
      <c r="L7" s="52">
        <v>137.9</v>
      </c>
      <c r="M7" s="52">
        <v>7.16</v>
      </c>
      <c r="N7" s="52">
        <v>148</v>
      </c>
    </row>
    <row r="8" spans="1:14">
      <c r="A8" t="s">
        <v>150</v>
      </c>
      <c r="B8" t="s">
        <v>151</v>
      </c>
      <c r="C8">
        <v>8</v>
      </c>
      <c r="D8" s="52">
        <v>125</v>
      </c>
      <c r="E8" s="52">
        <v>8</v>
      </c>
      <c r="F8" s="52">
        <v>590</v>
      </c>
      <c r="G8">
        <v>1613.3</v>
      </c>
      <c r="H8">
        <v>868.6</v>
      </c>
      <c r="I8">
        <v>9.15</v>
      </c>
      <c r="J8">
        <v>864.8</v>
      </c>
      <c r="K8" s="52">
        <v>49.6</v>
      </c>
      <c r="L8" s="52">
        <v>32.6</v>
      </c>
      <c r="M8" s="52">
        <v>5.29</v>
      </c>
      <c r="N8" s="52">
        <v>33.1</v>
      </c>
    </row>
    <row r="9" spans="1:14">
      <c r="A9" t="s">
        <v>152</v>
      </c>
      <c r="B9" t="s">
        <v>153</v>
      </c>
      <c r="C9">
        <v>8.1999999999999993</v>
      </c>
      <c r="D9" s="52">
        <v>125</v>
      </c>
      <c r="E9" s="52">
        <v>8</v>
      </c>
      <c r="F9" s="52">
        <v>610</v>
      </c>
      <c r="G9">
        <v>4851.2</v>
      </c>
      <c r="H9">
        <v>308</v>
      </c>
      <c r="I9">
        <v>8.32</v>
      </c>
      <c r="J9">
        <v>312.7</v>
      </c>
      <c r="K9" s="52">
        <v>208.4</v>
      </c>
      <c r="L9" s="52">
        <v>18.8</v>
      </c>
      <c r="M9" s="52">
        <v>5.84</v>
      </c>
      <c r="N9" s="52">
        <v>19.399999999999999</v>
      </c>
    </row>
    <row r="10" spans="1:14">
      <c r="B10" t="s">
        <v>166</v>
      </c>
      <c r="D10" s="52">
        <v>0.25</v>
      </c>
      <c r="E10" s="52">
        <v>8</v>
      </c>
      <c r="F10" s="52">
        <v>633</v>
      </c>
      <c r="G10" s="52">
        <v>3826</v>
      </c>
      <c r="H10" s="52">
        <v>154</v>
      </c>
      <c r="I10" s="52">
        <v>3</v>
      </c>
      <c r="J10" s="52">
        <v>121</v>
      </c>
    </row>
    <row r="11" spans="1:14">
      <c r="A11" t="s">
        <v>154</v>
      </c>
      <c r="B11" t="s">
        <v>155</v>
      </c>
      <c r="C11">
        <v>8.1</v>
      </c>
      <c r="D11" s="52">
        <v>125</v>
      </c>
      <c r="E11" s="52">
        <v>8</v>
      </c>
      <c r="F11" s="52">
        <v>635</v>
      </c>
      <c r="G11">
        <v>3329.8</v>
      </c>
      <c r="H11">
        <v>226.3</v>
      </c>
      <c r="I11">
        <v>5.81</v>
      </c>
      <c r="J11">
        <v>228.5</v>
      </c>
      <c r="K11" s="52">
        <v>143.6</v>
      </c>
      <c r="L11" s="52">
        <v>14.6</v>
      </c>
      <c r="M11" s="52">
        <v>4.5199999999999996</v>
      </c>
      <c r="N11" s="52">
        <v>13.9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70"/>
  <sheetViews>
    <sheetView workbookViewId="0">
      <selection activeCell="B2" sqref="B2"/>
    </sheetView>
  </sheetViews>
  <sheetFormatPr defaultRowHeight="15"/>
  <sheetData>
    <row r="1" spans="1:20">
      <c r="A1" t="s">
        <v>26</v>
      </c>
      <c r="B1" t="s">
        <v>163</v>
      </c>
      <c r="C1" t="s">
        <v>164</v>
      </c>
      <c r="D1" t="s">
        <v>165</v>
      </c>
      <c r="Q1" t="s">
        <v>26</v>
      </c>
      <c r="R1" t="s">
        <v>163</v>
      </c>
      <c r="S1" t="s">
        <v>164</v>
      </c>
      <c r="T1" t="s">
        <v>165</v>
      </c>
    </row>
    <row r="2" spans="1:20">
      <c r="A2">
        <v>380</v>
      </c>
      <c r="B2" s="53">
        <v>3</v>
      </c>
      <c r="C2">
        <v>0</v>
      </c>
      <c r="D2">
        <v>12</v>
      </c>
      <c r="H2">
        <v>1</v>
      </c>
      <c r="I2">
        <f>(H2-1)*10+2</f>
        <v>2</v>
      </c>
      <c r="J2">
        <f ca="1">INDIRECT("Q"&amp;$I2)</f>
        <v>380</v>
      </c>
      <c r="K2">
        <f ca="1">INDIRECT("R"&amp;$I2)</f>
        <v>3</v>
      </c>
      <c r="L2">
        <f ca="1">INDIRECT("S"&amp;$I2)</f>
        <v>0</v>
      </c>
      <c r="M2">
        <f ca="1">INDIRECT("T"&amp;$I2)</f>
        <v>12</v>
      </c>
      <c r="Q2">
        <v>380</v>
      </c>
      <c r="R2">
        <v>3</v>
      </c>
      <c r="S2">
        <v>0</v>
      </c>
      <c r="T2">
        <v>12</v>
      </c>
    </row>
    <row r="3" spans="1:20">
      <c r="A3">
        <v>390</v>
      </c>
      <c r="B3">
        <v>11</v>
      </c>
      <c r="C3">
        <v>0</v>
      </c>
      <c r="D3">
        <v>31</v>
      </c>
      <c r="H3">
        <v>2</v>
      </c>
      <c r="I3">
        <f t="shared" ref="I3:I37" si="0">(H3-1)*10+2</f>
        <v>12</v>
      </c>
      <c r="J3">
        <f t="shared" ref="J3:J37" ca="1" si="1">INDIRECT("Q"&amp;$I3)</f>
        <v>390</v>
      </c>
      <c r="K3">
        <f t="shared" ref="K3:K37" ca="1" si="2">INDIRECT("R"&amp;$I3)</f>
        <v>11</v>
      </c>
      <c r="L3">
        <f t="shared" ref="L3:L37" ca="1" si="3">INDIRECT("S"&amp;$I3)</f>
        <v>0</v>
      </c>
      <c r="M3">
        <f t="shared" ref="M3:M37" ca="1" si="4">INDIRECT("T"&amp;$I3)</f>
        <v>31</v>
      </c>
      <c r="Q3">
        <v>381</v>
      </c>
      <c r="R3">
        <v>4</v>
      </c>
      <c r="S3">
        <v>0</v>
      </c>
      <c r="T3">
        <v>14</v>
      </c>
    </row>
    <row r="4" spans="1:20">
      <c r="A4">
        <v>400</v>
      </c>
      <c r="B4">
        <v>28</v>
      </c>
      <c r="C4">
        <v>0</v>
      </c>
      <c r="D4">
        <v>78</v>
      </c>
      <c r="H4">
        <v>3</v>
      </c>
      <c r="I4">
        <f t="shared" si="0"/>
        <v>22</v>
      </c>
      <c r="J4">
        <f t="shared" ca="1" si="1"/>
        <v>400</v>
      </c>
      <c r="K4">
        <f t="shared" ca="1" si="2"/>
        <v>28</v>
      </c>
      <c r="L4">
        <f t="shared" ca="1" si="3"/>
        <v>0</v>
      </c>
      <c r="M4">
        <f t="shared" ca="1" si="4"/>
        <v>78</v>
      </c>
      <c r="Q4">
        <v>382</v>
      </c>
      <c r="R4">
        <v>4</v>
      </c>
      <c r="S4">
        <v>0</v>
      </c>
      <c r="T4">
        <v>14</v>
      </c>
    </row>
    <row r="5" spans="1:20">
      <c r="A5">
        <v>410</v>
      </c>
      <c r="B5">
        <v>47</v>
      </c>
      <c r="C5">
        <v>0</v>
      </c>
      <c r="D5">
        <v>114</v>
      </c>
      <c r="H5">
        <v>4</v>
      </c>
      <c r="I5">
        <f t="shared" si="0"/>
        <v>32</v>
      </c>
      <c r="J5">
        <f t="shared" ca="1" si="1"/>
        <v>410</v>
      </c>
      <c r="K5">
        <f t="shared" ca="1" si="2"/>
        <v>47</v>
      </c>
      <c r="L5">
        <f t="shared" ca="1" si="3"/>
        <v>0</v>
      </c>
      <c r="M5">
        <f t="shared" ca="1" si="4"/>
        <v>114</v>
      </c>
      <c r="Q5">
        <v>383</v>
      </c>
      <c r="R5">
        <v>4</v>
      </c>
      <c r="S5">
        <v>0</v>
      </c>
      <c r="T5">
        <v>15</v>
      </c>
    </row>
    <row r="6" spans="1:20">
      <c r="A6">
        <v>420</v>
      </c>
      <c r="B6">
        <v>53</v>
      </c>
      <c r="C6">
        <v>0</v>
      </c>
      <c r="D6">
        <v>140</v>
      </c>
      <c r="H6">
        <v>5</v>
      </c>
      <c r="I6">
        <f t="shared" si="0"/>
        <v>42</v>
      </c>
      <c r="J6">
        <f t="shared" ca="1" si="1"/>
        <v>420</v>
      </c>
      <c r="K6">
        <f t="shared" ca="1" si="2"/>
        <v>53</v>
      </c>
      <c r="L6">
        <f t="shared" ca="1" si="3"/>
        <v>0</v>
      </c>
      <c r="M6">
        <f t="shared" ca="1" si="4"/>
        <v>140</v>
      </c>
      <c r="Q6">
        <v>384</v>
      </c>
      <c r="R6">
        <v>4</v>
      </c>
      <c r="S6">
        <v>0</v>
      </c>
      <c r="T6">
        <v>17</v>
      </c>
    </row>
    <row r="7" spans="1:20">
      <c r="A7">
        <v>430</v>
      </c>
      <c r="B7">
        <v>61</v>
      </c>
      <c r="C7">
        <v>0</v>
      </c>
      <c r="D7">
        <v>165</v>
      </c>
      <c r="H7">
        <v>6</v>
      </c>
      <c r="I7">
        <f t="shared" si="0"/>
        <v>52</v>
      </c>
      <c r="J7">
        <f t="shared" ca="1" si="1"/>
        <v>430</v>
      </c>
      <c r="K7">
        <f t="shared" ca="1" si="2"/>
        <v>61</v>
      </c>
      <c r="L7">
        <f t="shared" ca="1" si="3"/>
        <v>0</v>
      </c>
      <c r="M7">
        <f t="shared" ca="1" si="4"/>
        <v>165</v>
      </c>
      <c r="Q7">
        <v>385</v>
      </c>
      <c r="R7">
        <v>6</v>
      </c>
      <c r="S7">
        <v>0</v>
      </c>
      <c r="T7">
        <v>19</v>
      </c>
    </row>
    <row r="8" spans="1:20">
      <c r="A8">
        <v>440</v>
      </c>
      <c r="B8">
        <v>70</v>
      </c>
      <c r="C8">
        <v>0</v>
      </c>
      <c r="D8">
        <v>201</v>
      </c>
      <c r="H8">
        <v>7</v>
      </c>
      <c r="I8">
        <f t="shared" si="0"/>
        <v>62</v>
      </c>
      <c r="J8">
        <f t="shared" ca="1" si="1"/>
        <v>440</v>
      </c>
      <c r="K8">
        <f t="shared" ca="1" si="2"/>
        <v>70</v>
      </c>
      <c r="L8">
        <f t="shared" ca="1" si="3"/>
        <v>0</v>
      </c>
      <c r="M8">
        <f t="shared" ca="1" si="4"/>
        <v>201</v>
      </c>
      <c r="Q8">
        <v>386</v>
      </c>
      <c r="R8">
        <v>6</v>
      </c>
      <c r="S8">
        <v>0</v>
      </c>
      <c r="T8">
        <v>20</v>
      </c>
    </row>
    <row r="9" spans="1:20">
      <c r="A9">
        <v>450</v>
      </c>
      <c r="B9">
        <v>71</v>
      </c>
      <c r="C9">
        <v>0</v>
      </c>
      <c r="D9">
        <v>236</v>
      </c>
      <c r="H9">
        <v>8</v>
      </c>
      <c r="I9">
        <f t="shared" si="0"/>
        <v>72</v>
      </c>
      <c r="J9">
        <f t="shared" ca="1" si="1"/>
        <v>450</v>
      </c>
      <c r="K9">
        <f t="shared" ca="1" si="2"/>
        <v>71</v>
      </c>
      <c r="L9">
        <f t="shared" ca="1" si="3"/>
        <v>0</v>
      </c>
      <c r="M9">
        <f t="shared" ca="1" si="4"/>
        <v>236</v>
      </c>
      <c r="Q9">
        <v>387</v>
      </c>
      <c r="R9">
        <v>7</v>
      </c>
      <c r="S9">
        <v>0</v>
      </c>
      <c r="T9">
        <v>22</v>
      </c>
    </row>
    <row r="10" spans="1:20">
      <c r="A10">
        <v>460</v>
      </c>
      <c r="B10">
        <v>69</v>
      </c>
      <c r="C10">
        <v>0</v>
      </c>
      <c r="D10">
        <v>255</v>
      </c>
      <c r="H10">
        <v>9</v>
      </c>
      <c r="I10">
        <f t="shared" si="0"/>
        <v>82</v>
      </c>
      <c r="J10">
        <f t="shared" ca="1" si="1"/>
        <v>460</v>
      </c>
      <c r="K10">
        <f t="shared" ca="1" si="2"/>
        <v>69</v>
      </c>
      <c r="L10">
        <f t="shared" ca="1" si="3"/>
        <v>0</v>
      </c>
      <c r="M10">
        <f t="shared" ca="1" si="4"/>
        <v>255</v>
      </c>
      <c r="Q10">
        <v>388</v>
      </c>
      <c r="R10">
        <v>9</v>
      </c>
      <c r="S10">
        <v>0</v>
      </c>
      <c r="T10">
        <v>25</v>
      </c>
    </row>
    <row r="11" spans="1:20">
      <c r="A11">
        <v>470</v>
      </c>
      <c r="B11">
        <v>0</v>
      </c>
      <c r="C11">
        <v>59</v>
      </c>
      <c r="D11">
        <v>255</v>
      </c>
      <c r="H11">
        <v>10</v>
      </c>
      <c r="I11">
        <f t="shared" si="0"/>
        <v>92</v>
      </c>
      <c r="J11">
        <f t="shared" ca="1" si="1"/>
        <v>470</v>
      </c>
      <c r="K11">
        <f t="shared" ca="1" si="2"/>
        <v>0</v>
      </c>
      <c r="L11">
        <f t="shared" ca="1" si="3"/>
        <v>59</v>
      </c>
      <c r="M11">
        <f t="shared" ca="1" si="4"/>
        <v>255</v>
      </c>
      <c r="Q11">
        <v>389</v>
      </c>
      <c r="R11">
        <v>9</v>
      </c>
      <c r="S11">
        <v>0</v>
      </c>
      <c r="T11">
        <v>27</v>
      </c>
    </row>
    <row r="12" spans="1:20">
      <c r="A12">
        <v>480</v>
      </c>
      <c r="B12">
        <v>0</v>
      </c>
      <c r="C12">
        <v>125</v>
      </c>
      <c r="D12">
        <v>185</v>
      </c>
      <c r="H12">
        <v>11</v>
      </c>
      <c r="I12">
        <f t="shared" si="0"/>
        <v>102</v>
      </c>
      <c r="J12">
        <f t="shared" ca="1" si="1"/>
        <v>480</v>
      </c>
      <c r="K12">
        <f t="shared" ca="1" si="2"/>
        <v>0</v>
      </c>
      <c r="L12">
        <f t="shared" ca="1" si="3"/>
        <v>125</v>
      </c>
      <c r="M12">
        <f t="shared" ca="1" si="4"/>
        <v>185</v>
      </c>
      <c r="Q12">
        <v>390</v>
      </c>
      <c r="R12">
        <v>11</v>
      </c>
      <c r="S12">
        <v>0</v>
      </c>
      <c r="T12">
        <v>31</v>
      </c>
    </row>
    <row r="13" spans="1:20">
      <c r="A13">
        <v>490</v>
      </c>
      <c r="B13">
        <v>0</v>
      </c>
      <c r="C13">
        <v>156</v>
      </c>
      <c r="D13">
        <v>148</v>
      </c>
      <c r="H13">
        <v>12</v>
      </c>
      <c r="I13">
        <f t="shared" si="0"/>
        <v>112</v>
      </c>
      <c r="J13">
        <f t="shared" ca="1" si="1"/>
        <v>490</v>
      </c>
      <c r="K13">
        <f t="shared" ca="1" si="2"/>
        <v>0</v>
      </c>
      <c r="L13">
        <f t="shared" ca="1" si="3"/>
        <v>156</v>
      </c>
      <c r="M13">
        <f t="shared" ca="1" si="4"/>
        <v>148</v>
      </c>
      <c r="Q13">
        <v>391</v>
      </c>
      <c r="R13">
        <v>12</v>
      </c>
      <c r="S13">
        <v>0</v>
      </c>
      <c r="T13">
        <v>33</v>
      </c>
    </row>
    <row r="14" spans="1:20">
      <c r="A14">
        <v>500</v>
      </c>
      <c r="B14">
        <v>0</v>
      </c>
      <c r="C14">
        <v>195</v>
      </c>
      <c r="D14">
        <v>146</v>
      </c>
      <c r="H14">
        <v>13</v>
      </c>
      <c r="I14">
        <f t="shared" si="0"/>
        <v>122</v>
      </c>
      <c r="J14">
        <f t="shared" ca="1" si="1"/>
        <v>500</v>
      </c>
      <c r="K14">
        <f t="shared" ca="1" si="2"/>
        <v>0</v>
      </c>
      <c r="L14">
        <f t="shared" ca="1" si="3"/>
        <v>195</v>
      </c>
      <c r="M14">
        <f t="shared" ca="1" si="4"/>
        <v>146</v>
      </c>
      <c r="Q14">
        <v>392</v>
      </c>
      <c r="R14">
        <v>14</v>
      </c>
      <c r="S14">
        <v>0</v>
      </c>
      <c r="T14">
        <v>38</v>
      </c>
    </row>
    <row r="15" spans="1:20">
      <c r="A15">
        <v>510</v>
      </c>
      <c r="B15">
        <v>0</v>
      </c>
      <c r="C15">
        <v>239</v>
      </c>
      <c r="D15">
        <v>140</v>
      </c>
      <c r="H15">
        <v>14</v>
      </c>
      <c r="I15">
        <f t="shared" si="0"/>
        <v>132</v>
      </c>
      <c r="J15">
        <f t="shared" ca="1" si="1"/>
        <v>510</v>
      </c>
      <c r="K15">
        <f t="shared" ca="1" si="2"/>
        <v>0</v>
      </c>
      <c r="L15">
        <f t="shared" ca="1" si="3"/>
        <v>239</v>
      </c>
      <c r="M15">
        <f t="shared" ca="1" si="4"/>
        <v>140</v>
      </c>
      <c r="Q15">
        <v>393</v>
      </c>
      <c r="R15">
        <v>14</v>
      </c>
      <c r="S15">
        <v>0</v>
      </c>
      <c r="T15">
        <v>41</v>
      </c>
    </row>
    <row r="16" spans="1:20">
      <c r="A16">
        <v>520</v>
      </c>
      <c r="B16">
        <v>0</v>
      </c>
      <c r="C16">
        <v>255</v>
      </c>
      <c r="D16">
        <v>91</v>
      </c>
      <c r="H16">
        <v>15</v>
      </c>
      <c r="I16">
        <f t="shared" si="0"/>
        <v>142</v>
      </c>
      <c r="J16">
        <f t="shared" ca="1" si="1"/>
        <v>520</v>
      </c>
      <c r="K16">
        <f t="shared" ca="1" si="2"/>
        <v>0</v>
      </c>
      <c r="L16">
        <f t="shared" ca="1" si="3"/>
        <v>255</v>
      </c>
      <c r="M16">
        <f t="shared" ca="1" si="4"/>
        <v>91</v>
      </c>
      <c r="Q16">
        <v>394</v>
      </c>
      <c r="R16">
        <v>15</v>
      </c>
      <c r="S16">
        <v>0</v>
      </c>
      <c r="T16">
        <v>47</v>
      </c>
    </row>
    <row r="17" spans="1:20">
      <c r="A17">
        <v>530</v>
      </c>
      <c r="B17">
        <v>0</v>
      </c>
      <c r="C17">
        <v>255</v>
      </c>
      <c r="D17">
        <v>0</v>
      </c>
      <c r="H17">
        <v>16</v>
      </c>
      <c r="I17">
        <f t="shared" si="0"/>
        <v>152</v>
      </c>
      <c r="J17">
        <f t="shared" ca="1" si="1"/>
        <v>530</v>
      </c>
      <c r="K17">
        <f t="shared" ca="1" si="2"/>
        <v>0</v>
      </c>
      <c r="L17">
        <f t="shared" ca="1" si="3"/>
        <v>255</v>
      </c>
      <c r="M17">
        <f t="shared" ca="1" si="4"/>
        <v>0</v>
      </c>
      <c r="Q17">
        <v>395</v>
      </c>
      <c r="R17">
        <v>17</v>
      </c>
      <c r="S17">
        <v>0</v>
      </c>
      <c r="T17">
        <v>52</v>
      </c>
    </row>
    <row r="18" spans="1:20">
      <c r="A18">
        <v>540</v>
      </c>
      <c r="B18">
        <v>0</v>
      </c>
      <c r="C18">
        <v>255</v>
      </c>
      <c r="D18">
        <v>0</v>
      </c>
      <c r="H18">
        <v>17</v>
      </c>
      <c r="I18">
        <f t="shared" si="0"/>
        <v>162</v>
      </c>
      <c r="J18">
        <f t="shared" ca="1" si="1"/>
        <v>540</v>
      </c>
      <c r="K18">
        <f t="shared" ca="1" si="2"/>
        <v>0</v>
      </c>
      <c r="L18">
        <f t="shared" ca="1" si="3"/>
        <v>255</v>
      </c>
      <c r="M18">
        <f t="shared" ca="1" si="4"/>
        <v>0</v>
      </c>
      <c r="Q18">
        <v>396</v>
      </c>
      <c r="R18">
        <v>17</v>
      </c>
      <c r="S18">
        <v>0</v>
      </c>
      <c r="T18">
        <v>56</v>
      </c>
    </row>
    <row r="19" spans="1:20">
      <c r="A19">
        <v>550</v>
      </c>
      <c r="B19">
        <v>135</v>
      </c>
      <c r="C19">
        <v>255</v>
      </c>
      <c r="D19">
        <v>0</v>
      </c>
      <c r="H19">
        <v>18</v>
      </c>
      <c r="I19">
        <f t="shared" si="0"/>
        <v>172</v>
      </c>
      <c r="J19">
        <f t="shared" ca="1" si="1"/>
        <v>550</v>
      </c>
      <c r="K19">
        <f t="shared" ca="1" si="2"/>
        <v>135</v>
      </c>
      <c r="L19">
        <f t="shared" ca="1" si="3"/>
        <v>255</v>
      </c>
      <c r="M19">
        <f t="shared" ca="1" si="4"/>
        <v>0</v>
      </c>
      <c r="Q19">
        <v>397</v>
      </c>
      <c r="R19">
        <v>20</v>
      </c>
      <c r="S19">
        <v>0</v>
      </c>
      <c r="T19">
        <v>63</v>
      </c>
    </row>
    <row r="20" spans="1:20">
      <c r="A20">
        <v>560</v>
      </c>
      <c r="B20">
        <v>209</v>
      </c>
      <c r="C20">
        <v>255</v>
      </c>
      <c r="D20">
        <v>0</v>
      </c>
      <c r="H20">
        <v>19</v>
      </c>
      <c r="I20">
        <f t="shared" si="0"/>
        <v>182</v>
      </c>
      <c r="J20">
        <f t="shared" ca="1" si="1"/>
        <v>560</v>
      </c>
      <c r="K20">
        <f t="shared" ca="1" si="2"/>
        <v>209</v>
      </c>
      <c r="L20">
        <f t="shared" ca="1" si="3"/>
        <v>255</v>
      </c>
      <c r="M20">
        <f t="shared" ca="1" si="4"/>
        <v>0</v>
      </c>
      <c r="Q20">
        <v>398</v>
      </c>
      <c r="R20">
        <v>23</v>
      </c>
      <c r="S20">
        <v>0</v>
      </c>
      <c r="T20">
        <v>69</v>
      </c>
    </row>
    <row r="21" spans="1:20" ht="15.75" customHeight="1">
      <c r="A21">
        <v>570</v>
      </c>
      <c r="B21">
        <v>255</v>
      </c>
      <c r="C21">
        <v>251</v>
      </c>
      <c r="D21">
        <v>0</v>
      </c>
      <c r="H21">
        <v>20</v>
      </c>
      <c r="I21">
        <f t="shared" si="0"/>
        <v>192</v>
      </c>
      <c r="J21">
        <f t="shared" ca="1" si="1"/>
        <v>570</v>
      </c>
      <c r="K21">
        <f t="shared" ca="1" si="2"/>
        <v>255</v>
      </c>
      <c r="L21">
        <f t="shared" ca="1" si="3"/>
        <v>251</v>
      </c>
      <c r="M21">
        <f t="shared" ca="1" si="4"/>
        <v>0</v>
      </c>
      <c r="Q21">
        <v>399</v>
      </c>
      <c r="R21">
        <v>26</v>
      </c>
      <c r="S21">
        <v>0</v>
      </c>
      <c r="T21">
        <v>75</v>
      </c>
    </row>
    <row r="22" spans="1:20">
      <c r="A22">
        <v>580</v>
      </c>
      <c r="B22">
        <v>255</v>
      </c>
      <c r="C22">
        <v>205</v>
      </c>
      <c r="D22">
        <v>0</v>
      </c>
      <c r="H22">
        <v>21</v>
      </c>
      <c r="I22">
        <f t="shared" si="0"/>
        <v>202</v>
      </c>
      <c r="J22">
        <f t="shared" ca="1" si="1"/>
        <v>580</v>
      </c>
      <c r="K22">
        <f t="shared" ca="1" si="2"/>
        <v>255</v>
      </c>
      <c r="L22">
        <f t="shared" ca="1" si="3"/>
        <v>205</v>
      </c>
      <c r="M22">
        <f t="shared" ca="1" si="4"/>
        <v>0</v>
      </c>
      <c r="Q22">
        <v>400</v>
      </c>
      <c r="R22">
        <v>28</v>
      </c>
      <c r="S22">
        <v>0</v>
      </c>
      <c r="T22">
        <v>78</v>
      </c>
    </row>
    <row r="23" spans="1:20">
      <c r="A23">
        <v>590</v>
      </c>
      <c r="B23">
        <v>255</v>
      </c>
      <c r="C23">
        <v>163</v>
      </c>
      <c r="D23">
        <v>0</v>
      </c>
      <c r="H23">
        <v>22</v>
      </c>
      <c r="I23">
        <f t="shared" si="0"/>
        <v>212</v>
      </c>
      <c r="J23">
        <f t="shared" ca="1" si="1"/>
        <v>590</v>
      </c>
      <c r="K23">
        <f t="shared" ca="1" si="2"/>
        <v>255</v>
      </c>
      <c r="L23">
        <f t="shared" ca="1" si="3"/>
        <v>163</v>
      </c>
      <c r="M23">
        <f t="shared" ca="1" si="4"/>
        <v>0</v>
      </c>
      <c r="Q23">
        <v>401</v>
      </c>
      <c r="R23">
        <v>28</v>
      </c>
      <c r="S23">
        <v>0</v>
      </c>
      <c r="T23">
        <v>79</v>
      </c>
    </row>
    <row r="24" spans="1:20">
      <c r="A24">
        <v>600</v>
      </c>
      <c r="B24">
        <v>255</v>
      </c>
      <c r="C24">
        <v>133</v>
      </c>
      <c r="D24">
        <v>0</v>
      </c>
      <c r="H24">
        <v>23</v>
      </c>
      <c r="I24">
        <f t="shared" si="0"/>
        <v>222</v>
      </c>
      <c r="J24">
        <f t="shared" ca="1" si="1"/>
        <v>600</v>
      </c>
      <c r="K24">
        <f t="shared" ca="1" si="2"/>
        <v>255</v>
      </c>
      <c r="L24">
        <f t="shared" ca="1" si="3"/>
        <v>133</v>
      </c>
      <c r="M24">
        <f t="shared" ca="1" si="4"/>
        <v>0</v>
      </c>
      <c r="Q24">
        <v>402</v>
      </c>
      <c r="R24">
        <v>30</v>
      </c>
      <c r="S24">
        <v>0</v>
      </c>
      <c r="T24">
        <v>83</v>
      </c>
    </row>
    <row r="25" spans="1:20">
      <c r="A25">
        <v>610</v>
      </c>
      <c r="B25">
        <v>255</v>
      </c>
      <c r="C25">
        <v>106</v>
      </c>
      <c r="D25">
        <v>0</v>
      </c>
      <c r="H25">
        <v>24</v>
      </c>
      <c r="I25">
        <f t="shared" si="0"/>
        <v>232</v>
      </c>
      <c r="J25">
        <f t="shared" ca="1" si="1"/>
        <v>610</v>
      </c>
      <c r="K25">
        <f t="shared" ca="1" si="2"/>
        <v>255</v>
      </c>
      <c r="L25">
        <f t="shared" ca="1" si="3"/>
        <v>106</v>
      </c>
      <c r="M25">
        <f t="shared" ca="1" si="4"/>
        <v>0</v>
      </c>
      <c r="Q25">
        <v>403</v>
      </c>
      <c r="R25">
        <v>32</v>
      </c>
      <c r="S25">
        <v>0</v>
      </c>
      <c r="T25">
        <v>86</v>
      </c>
    </row>
    <row r="26" spans="1:20">
      <c r="A26">
        <v>620</v>
      </c>
      <c r="B26">
        <v>255</v>
      </c>
      <c r="C26">
        <v>70</v>
      </c>
      <c r="D26">
        <v>0</v>
      </c>
      <c r="H26">
        <v>25</v>
      </c>
      <c r="I26">
        <f t="shared" si="0"/>
        <v>242</v>
      </c>
      <c r="J26">
        <f t="shared" ca="1" si="1"/>
        <v>620</v>
      </c>
      <c r="K26">
        <f t="shared" ca="1" si="2"/>
        <v>255</v>
      </c>
      <c r="L26">
        <f t="shared" ca="1" si="3"/>
        <v>70</v>
      </c>
      <c r="M26">
        <f t="shared" ca="1" si="4"/>
        <v>0</v>
      </c>
      <c r="Q26">
        <v>404</v>
      </c>
      <c r="R26">
        <v>32</v>
      </c>
      <c r="S26">
        <v>0</v>
      </c>
      <c r="T26">
        <v>90</v>
      </c>
    </row>
    <row r="27" spans="1:20">
      <c r="A27">
        <v>630</v>
      </c>
      <c r="B27">
        <v>255</v>
      </c>
      <c r="C27">
        <v>0</v>
      </c>
      <c r="D27">
        <v>0</v>
      </c>
      <c r="H27">
        <v>26</v>
      </c>
      <c r="I27">
        <f t="shared" si="0"/>
        <v>252</v>
      </c>
      <c r="J27">
        <f t="shared" ca="1" si="1"/>
        <v>630</v>
      </c>
      <c r="K27">
        <f t="shared" ca="1" si="2"/>
        <v>255</v>
      </c>
      <c r="L27">
        <f t="shared" ca="1" si="3"/>
        <v>0</v>
      </c>
      <c r="M27">
        <f t="shared" ca="1" si="4"/>
        <v>0</v>
      </c>
      <c r="Q27">
        <v>405</v>
      </c>
      <c r="R27">
        <v>37</v>
      </c>
      <c r="S27">
        <v>0</v>
      </c>
      <c r="T27">
        <v>95</v>
      </c>
    </row>
    <row r="28" spans="1:20">
      <c r="A28">
        <v>640</v>
      </c>
      <c r="B28">
        <v>223</v>
      </c>
      <c r="C28">
        <v>0</v>
      </c>
      <c r="D28">
        <v>7</v>
      </c>
      <c r="H28">
        <v>27</v>
      </c>
      <c r="I28">
        <f t="shared" si="0"/>
        <v>262</v>
      </c>
      <c r="J28">
        <f t="shared" ca="1" si="1"/>
        <v>640</v>
      </c>
      <c r="K28">
        <f t="shared" ca="1" si="2"/>
        <v>223</v>
      </c>
      <c r="L28">
        <f t="shared" ca="1" si="3"/>
        <v>0</v>
      </c>
      <c r="M28">
        <f t="shared" ca="1" si="4"/>
        <v>7</v>
      </c>
      <c r="Q28">
        <v>406</v>
      </c>
      <c r="R28">
        <v>39</v>
      </c>
      <c r="S28">
        <v>0</v>
      </c>
      <c r="T28">
        <v>98</v>
      </c>
    </row>
    <row r="29" spans="1:20">
      <c r="A29">
        <v>650</v>
      </c>
      <c r="B29">
        <v>182</v>
      </c>
      <c r="C29">
        <v>0</v>
      </c>
      <c r="D29">
        <v>17</v>
      </c>
      <c r="H29">
        <v>28</v>
      </c>
      <c r="I29">
        <f t="shared" si="0"/>
        <v>272</v>
      </c>
      <c r="J29">
        <f t="shared" ca="1" si="1"/>
        <v>650</v>
      </c>
      <c r="K29">
        <f t="shared" ca="1" si="2"/>
        <v>182</v>
      </c>
      <c r="L29">
        <f t="shared" ca="1" si="3"/>
        <v>0</v>
      </c>
      <c r="M29">
        <f t="shared" ca="1" si="4"/>
        <v>17</v>
      </c>
      <c r="Q29">
        <v>407</v>
      </c>
      <c r="R29">
        <v>41</v>
      </c>
      <c r="S29">
        <v>0</v>
      </c>
      <c r="T29">
        <v>103</v>
      </c>
    </row>
    <row r="30" spans="1:20">
      <c r="A30">
        <v>660</v>
      </c>
      <c r="B30">
        <v>147</v>
      </c>
      <c r="C30">
        <v>0</v>
      </c>
      <c r="D30">
        <v>20</v>
      </c>
      <c r="H30">
        <v>29</v>
      </c>
      <c r="I30">
        <f t="shared" si="0"/>
        <v>282</v>
      </c>
      <c r="J30">
        <f t="shared" ca="1" si="1"/>
        <v>660</v>
      </c>
      <c r="K30">
        <f t="shared" ca="1" si="2"/>
        <v>147</v>
      </c>
      <c r="L30">
        <f t="shared" ca="1" si="3"/>
        <v>0</v>
      </c>
      <c r="M30">
        <f t="shared" ca="1" si="4"/>
        <v>20</v>
      </c>
      <c r="Q30">
        <v>408</v>
      </c>
      <c r="R30">
        <v>44</v>
      </c>
      <c r="S30">
        <v>0</v>
      </c>
      <c r="T30">
        <v>106</v>
      </c>
    </row>
    <row r="31" spans="1:20">
      <c r="A31">
        <v>670</v>
      </c>
      <c r="B31">
        <v>114</v>
      </c>
      <c r="C31">
        <v>0</v>
      </c>
      <c r="D31">
        <v>20</v>
      </c>
      <c r="H31">
        <v>30</v>
      </c>
      <c r="I31">
        <f t="shared" si="0"/>
        <v>292</v>
      </c>
      <c r="J31">
        <f t="shared" ca="1" si="1"/>
        <v>670</v>
      </c>
      <c r="K31">
        <f t="shared" ca="1" si="2"/>
        <v>114</v>
      </c>
      <c r="L31">
        <f t="shared" ca="1" si="3"/>
        <v>0</v>
      </c>
      <c r="M31">
        <f t="shared" ca="1" si="4"/>
        <v>20</v>
      </c>
      <c r="Q31">
        <v>409</v>
      </c>
      <c r="R31">
        <v>41</v>
      </c>
      <c r="S31">
        <v>0</v>
      </c>
      <c r="T31">
        <v>107</v>
      </c>
    </row>
    <row r="32" spans="1:20">
      <c r="A32">
        <v>680</v>
      </c>
      <c r="B32">
        <v>86</v>
      </c>
      <c r="C32">
        <v>0</v>
      </c>
      <c r="D32">
        <v>19</v>
      </c>
      <c r="H32">
        <v>31</v>
      </c>
      <c r="I32">
        <f t="shared" si="0"/>
        <v>302</v>
      </c>
      <c r="J32">
        <f t="shared" ca="1" si="1"/>
        <v>680</v>
      </c>
      <c r="K32">
        <f t="shared" ca="1" si="2"/>
        <v>86</v>
      </c>
      <c r="L32">
        <f t="shared" ca="1" si="3"/>
        <v>0</v>
      </c>
      <c r="M32">
        <f t="shared" ca="1" si="4"/>
        <v>19</v>
      </c>
      <c r="Q32">
        <v>410</v>
      </c>
      <c r="R32">
        <v>47</v>
      </c>
      <c r="S32">
        <v>0</v>
      </c>
      <c r="T32">
        <v>114</v>
      </c>
    </row>
    <row r="33" spans="1:20">
      <c r="A33">
        <v>690</v>
      </c>
      <c r="B33">
        <v>61</v>
      </c>
      <c r="C33">
        <v>0</v>
      </c>
      <c r="D33">
        <v>15</v>
      </c>
      <c r="H33">
        <v>32</v>
      </c>
      <c r="I33">
        <f t="shared" si="0"/>
        <v>312</v>
      </c>
      <c r="J33">
        <f t="shared" ca="1" si="1"/>
        <v>690</v>
      </c>
      <c r="K33">
        <f t="shared" ca="1" si="2"/>
        <v>61</v>
      </c>
      <c r="L33">
        <f t="shared" ca="1" si="3"/>
        <v>0</v>
      </c>
      <c r="M33">
        <f t="shared" ca="1" si="4"/>
        <v>15</v>
      </c>
      <c r="Q33">
        <v>411</v>
      </c>
      <c r="R33">
        <v>47</v>
      </c>
      <c r="S33">
        <v>0</v>
      </c>
      <c r="T33">
        <v>115</v>
      </c>
    </row>
    <row r="34" spans="1:20">
      <c r="A34">
        <v>700</v>
      </c>
      <c r="B34">
        <v>42</v>
      </c>
      <c r="C34">
        <v>0</v>
      </c>
      <c r="D34">
        <v>7</v>
      </c>
      <c r="H34">
        <v>33</v>
      </c>
      <c r="I34">
        <f t="shared" si="0"/>
        <v>322</v>
      </c>
      <c r="J34">
        <f t="shared" ca="1" si="1"/>
        <v>700</v>
      </c>
      <c r="K34">
        <f t="shared" ca="1" si="2"/>
        <v>42</v>
      </c>
      <c r="L34">
        <f t="shared" ca="1" si="3"/>
        <v>0</v>
      </c>
      <c r="M34">
        <f t="shared" ca="1" si="4"/>
        <v>7</v>
      </c>
      <c r="Q34">
        <v>412</v>
      </c>
      <c r="R34">
        <v>45</v>
      </c>
      <c r="S34">
        <v>0</v>
      </c>
      <c r="T34">
        <v>117</v>
      </c>
    </row>
    <row r="35" spans="1:20">
      <c r="A35">
        <v>710</v>
      </c>
      <c r="B35">
        <v>30</v>
      </c>
      <c r="C35">
        <v>0</v>
      </c>
      <c r="D35">
        <v>4</v>
      </c>
      <c r="H35">
        <v>34</v>
      </c>
      <c r="I35">
        <f t="shared" si="0"/>
        <v>332</v>
      </c>
      <c r="J35">
        <f t="shared" ca="1" si="1"/>
        <v>710</v>
      </c>
      <c r="K35">
        <f t="shared" ca="1" si="2"/>
        <v>30</v>
      </c>
      <c r="L35">
        <f t="shared" ca="1" si="3"/>
        <v>0</v>
      </c>
      <c r="M35">
        <f t="shared" ca="1" si="4"/>
        <v>4</v>
      </c>
      <c r="Q35">
        <v>413</v>
      </c>
      <c r="R35">
        <v>51</v>
      </c>
      <c r="S35">
        <v>0</v>
      </c>
      <c r="T35">
        <v>124</v>
      </c>
    </row>
    <row r="36" spans="1:20">
      <c r="A36">
        <v>720</v>
      </c>
      <c r="B36">
        <v>15</v>
      </c>
      <c r="C36">
        <v>0</v>
      </c>
      <c r="D36">
        <v>2</v>
      </c>
      <c r="H36">
        <v>35</v>
      </c>
      <c r="I36">
        <f t="shared" si="0"/>
        <v>342</v>
      </c>
      <c r="J36">
        <f t="shared" ca="1" si="1"/>
        <v>720</v>
      </c>
      <c r="K36">
        <f t="shared" ca="1" si="2"/>
        <v>15</v>
      </c>
      <c r="L36">
        <f t="shared" ca="1" si="3"/>
        <v>0</v>
      </c>
      <c r="M36">
        <f t="shared" ca="1" si="4"/>
        <v>2</v>
      </c>
      <c r="Q36">
        <v>414</v>
      </c>
      <c r="R36">
        <v>49</v>
      </c>
      <c r="S36">
        <v>0</v>
      </c>
      <c r="T36">
        <v>125</v>
      </c>
    </row>
    <row r="37" spans="1:20">
      <c r="A37">
        <v>730</v>
      </c>
      <c r="B37">
        <v>9</v>
      </c>
      <c r="C37">
        <v>0</v>
      </c>
      <c r="D37">
        <v>0</v>
      </c>
      <c r="H37">
        <v>36</v>
      </c>
      <c r="I37">
        <f t="shared" si="0"/>
        <v>352</v>
      </c>
      <c r="J37">
        <f t="shared" ca="1" si="1"/>
        <v>730</v>
      </c>
      <c r="K37">
        <f t="shared" ca="1" si="2"/>
        <v>9</v>
      </c>
      <c r="L37">
        <f t="shared" ca="1" si="3"/>
        <v>0</v>
      </c>
      <c r="M37">
        <f t="shared" ca="1" si="4"/>
        <v>0</v>
      </c>
      <c r="Q37">
        <v>415</v>
      </c>
      <c r="R37">
        <v>47</v>
      </c>
      <c r="S37">
        <v>0</v>
      </c>
      <c r="T37">
        <v>126</v>
      </c>
    </row>
    <row r="38" spans="1:20">
      <c r="Q38">
        <v>416</v>
      </c>
      <c r="R38">
        <v>54</v>
      </c>
      <c r="S38">
        <v>0</v>
      </c>
      <c r="T38">
        <v>132</v>
      </c>
    </row>
    <row r="39" spans="1:20">
      <c r="Q39">
        <v>417</v>
      </c>
      <c r="R39">
        <v>52</v>
      </c>
      <c r="S39">
        <v>0</v>
      </c>
      <c r="T39">
        <v>133</v>
      </c>
    </row>
    <row r="40" spans="1:20">
      <c r="Q40">
        <v>418</v>
      </c>
      <c r="R40">
        <v>49</v>
      </c>
      <c r="S40">
        <v>0</v>
      </c>
      <c r="T40">
        <v>133</v>
      </c>
    </row>
    <row r="41" spans="1:20">
      <c r="Q41">
        <v>419</v>
      </c>
      <c r="R41">
        <v>55</v>
      </c>
      <c r="S41">
        <v>0</v>
      </c>
      <c r="T41">
        <v>140</v>
      </c>
    </row>
    <row r="42" spans="1:20">
      <c r="Q42">
        <v>420</v>
      </c>
      <c r="R42">
        <v>53</v>
      </c>
      <c r="S42">
        <v>0</v>
      </c>
      <c r="T42">
        <v>140</v>
      </c>
    </row>
    <row r="43" spans="1:20">
      <c r="Q43">
        <v>421</v>
      </c>
      <c r="R43">
        <v>57</v>
      </c>
      <c r="S43">
        <v>0</v>
      </c>
      <c r="T43">
        <v>146</v>
      </c>
    </row>
    <row r="44" spans="1:20">
      <c r="Q44">
        <v>422</v>
      </c>
      <c r="R44">
        <v>55</v>
      </c>
      <c r="S44">
        <v>0</v>
      </c>
      <c r="T44">
        <v>146</v>
      </c>
    </row>
    <row r="45" spans="1:20">
      <c r="Q45">
        <v>423</v>
      </c>
      <c r="R45">
        <v>52</v>
      </c>
      <c r="S45">
        <v>0</v>
      </c>
      <c r="T45">
        <v>144</v>
      </c>
    </row>
    <row r="46" spans="1:20">
      <c r="Q46">
        <v>424</v>
      </c>
      <c r="R46">
        <v>56</v>
      </c>
      <c r="S46">
        <v>0</v>
      </c>
      <c r="T46">
        <v>151</v>
      </c>
    </row>
    <row r="47" spans="1:20">
      <c r="Q47">
        <v>425</v>
      </c>
      <c r="R47">
        <v>53</v>
      </c>
      <c r="S47">
        <v>0</v>
      </c>
      <c r="T47">
        <v>150</v>
      </c>
    </row>
    <row r="48" spans="1:20">
      <c r="Q48">
        <v>426</v>
      </c>
      <c r="R48">
        <v>59</v>
      </c>
      <c r="S48">
        <v>0</v>
      </c>
      <c r="T48">
        <v>156</v>
      </c>
    </row>
    <row r="49" spans="17:20">
      <c r="Q49">
        <v>427</v>
      </c>
      <c r="R49">
        <v>55</v>
      </c>
      <c r="S49">
        <v>0</v>
      </c>
      <c r="T49">
        <v>155</v>
      </c>
    </row>
    <row r="50" spans="17:20">
      <c r="Q50">
        <v>428</v>
      </c>
      <c r="R50">
        <v>60</v>
      </c>
      <c r="S50">
        <v>0</v>
      </c>
      <c r="T50">
        <v>162</v>
      </c>
    </row>
    <row r="51" spans="17:20">
      <c r="Q51">
        <v>429</v>
      </c>
      <c r="R51">
        <v>57</v>
      </c>
      <c r="S51">
        <v>0</v>
      </c>
      <c r="T51">
        <v>158</v>
      </c>
    </row>
    <row r="52" spans="17:20">
      <c r="Q52">
        <v>430</v>
      </c>
      <c r="R52">
        <v>61</v>
      </c>
      <c r="S52">
        <v>0</v>
      </c>
      <c r="T52">
        <v>165</v>
      </c>
    </row>
    <row r="53" spans="17:20">
      <c r="Q53">
        <v>431</v>
      </c>
      <c r="R53">
        <v>64</v>
      </c>
      <c r="S53">
        <v>0</v>
      </c>
      <c r="T53">
        <v>171</v>
      </c>
    </row>
    <row r="54" spans="17:20">
      <c r="Q54">
        <v>432</v>
      </c>
      <c r="R54">
        <v>59</v>
      </c>
      <c r="S54">
        <v>0</v>
      </c>
      <c r="T54">
        <v>171</v>
      </c>
    </row>
    <row r="55" spans="17:20">
      <c r="Q55">
        <v>433</v>
      </c>
      <c r="R55">
        <v>64</v>
      </c>
      <c r="S55">
        <v>0</v>
      </c>
      <c r="T55">
        <v>175</v>
      </c>
    </row>
    <row r="56" spans="17:20">
      <c r="Q56">
        <v>434</v>
      </c>
      <c r="R56">
        <v>67</v>
      </c>
      <c r="S56">
        <v>0</v>
      </c>
      <c r="T56">
        <v>182</v>
      </c>
    </row>
    <row r="57" spans="17:20">
      <c r="Q57">
        <v>435</v>
      </c>
      <c r="R57">
        <v>62</v>
      </c>
      <c r="S57">
        <v>0</v>
      </c>
      <c r="T57">
        <v>178</v>
      </c>
    </row>
    <row r="58" spans="17:20">
      <c r="Q58">
        <v>436</v>
      </c>
      <c r="R58">
        <v>68</v>
      </c>
      <c r="S58">
        <v>0</v>
      </c>
      <c r="T58">
        <v>184</v>
      </c>
    </row>
    <row r="59" spans="17:20">
      <c r="Q59">
        <v>437</v>
      </c>
      <c r="R59">
        <v>69</v>
      </c>
      <c r="S59">
        <v>0</v>
      </c>
      <c r="T59">
        <v>192</v>
      </c>
    </row>
    <row r="60" spans="17:20">
      <c r="Q60">
        <v>438</v>
      </c>
      <c r="R60">
        <v>69</v>
      </c>
      <c r="S60">
        <v>0</v>
      </c>
      <c r="T60">
        <v>194</v>
      </c>
    </row>
    <row r="61" spans="17:20">
      <c r="Q61">
        <v>439</v>
      </c>
      <c r="R61">
        <v>69</v>
      </c>
      <c r="S61">
        <v>0</v>
      </c>
      <c r="T61">
        <v>194</v>
      </c>
    </row>
    <row r="62" spans="17:20">
      <c r="Q62">
        <v>440</v>
      </c>
      <c r="R62">
        <v>70</v>
      </c>
      <c r="S62">
        <v>0</v>
      </c>
      <c r="T62">
        <v>201</v>
      </c>
    </row>
    <row r="63" spans="17:20">
      <c r="Q63">
        <v>441</v>
      </c>
      <c r="R63">
        <v>68</v>
      </c>
      <c r="S63">
        <v>0</v>
      </c>
      <c r="T63">
        <v>199</v>
      </c>
    </row>
    <row r="64" spans="17:20">
      <c r="Q64">
        <v>442</v>
      </c>
      <c r="R64">
        <v>71</v>
      </c>
      <c r="S64">
        <v>0</v>
      </c>
      <c r="T64">
        <v>206</v>
      </c>
    </row>
    <row r="65" spans="17:20">
      <c r="Q65">
        <v>443</v>
      </c>
      <c r="R65">
        <v>73</v>
      </c>
      <c r="S65">
        <v>0</v>
      </c>
      <c r="T65">
        <v>212</v>
      </c>
    </row>
    <row r="66" spans="17:20">
      <c r="Q66">
        <v>444</v>
      </c>
      <c r="R66">
        <v>70</v>
      </c>
      <c r="S66">
        <v>0</v>
      </c>
      <c r="T66">
        <v>210</v>
      </c>
    </row>
    <row r="67" spans="17:20">
      <c r="Q67">
        <v>445</v>
      </c>
      <c r="R67">
        <v>74</v>
      </c>
      <c r="S67">
        <v>0</v>
      </c>
      <c r="T67">
        <v>217</v>
      </c>
    </row>
    <row r="68" spans="17:20">
      <c r="Q68">
        <v>446</v>
      </c>
      <c r="R68">
        <v>74</v>
      </c>
      <c r="S68">
        <v>0</v>
      </c>
      <c r="T68">
        <v>222</v>
      </c>
    </row>
    <row r="69" spans="17:20">
      <c r="Q69">
        <v>447</v>
      </c>
      <c r="R69">
        <v>73</v>
      </c>
      <c r="S69">
        <v>0</v>
      </c>
      <c r="T69">
        <v>222</v>
      </c>
    </row>
    <row r="70" spans="17:20">
      <c r="Q70">
        <v>448</v>
      </c>
      <c r="R70">
        <v>74</v>
      </c>
      <c r="S70">
        <v>0</v>
      </c>
      <c r="T70">
        <v>229</v>
      </c>
    </row>
    <row r="71" spans="17:20">
      <c r="Q71">
        <v>449</v>
      </c>
      <c r="R71">
        <v>68</v>
      </c>
      <c r="S71">
        <v>0</v>
      </c>
      <c r="T71">
        <v>229</v>
      </c>
    </row>
    <row r="72" spans="17:20">
      <c r="Q72">
        <v>450</v>
      </c>
      <c r="R72">
        <v>71</v>
      </c>
      <c r="S72">
        <v>0</v>
      </c>
      <c r="T72">
        <v>236</v>
      </c>
    </row>
    <row r="73" spans="17:20">
      <c r="Q73">
        <v>451</v>
      </c>
      <c r="R73">
        <v>71</v>
      </c>
      <c r="S73">
        <v>0</v>
      </c>
      <c r="T73">
        <v>239</v>
      </c>
    </row>
    <row r="74" spans="17:20">
      <c r="Q74">
        <v>452</v>
      </c>
      <c r="R74">
        <v>69</v>
      </c>
      <c r="S74">
        <v>0</v>
      </c>
      <c r="T74">
        <v>243</v>
      </c>
    </row>
    <row r="75" spans="17:20">
      <c r="Q75">
        <v>453</v>
      </c>
      <c r="R75">
        <v>69</v>
      </c>
      <c r="S75">
        <v>0</v>
      </c>
      <c r="T75">
        <v>246</v>
      </c>
    </row>
    <row r="76" spans="17:20">
      <c r="Q76">
        <v>454</v>
      </c>
      <c r="R76">
        <v>67</v>
      </c>
      <c r="S76">
        <v>0</v>
      </c>
      <c r="T76">
        <v>250</v>
      </c>
    </row>
    <row r="77" spans="17:20">
      <c r="Q77">
        <v>455</v>
      </c>
      <c r="R77">
        <v>64</v>
      </c>
      <c r="S77">
        <v>0</v>
      </c>
      <c r="T77">
        <v>255</v>
      </c>
    </row>
    <row r="78" spans="17:20">
      <c r="Q78">
        <v>456</v>
      </c>
      <c r="R78">
        <v>67</v>
      </c>
      <c r="S78">
        <v>0</v>
      </c>
      <c r="T78">
        <v>255</v>
      </c>
    </row>
    <row r="79" spans="17:20">
      <c r="Q79">
        <v>457</v>
      </c>
      <c r="R79">
        <v>68</v>
      </c>
      <c r="S79">
        <v>0</v>
      </c>
      <c r="T79">
        <v>255</v>
      </c>
    </row>
    <row r="80" spans="17:20">
      <c r="Q80">
        <v>458</v>
      </c>
      <c r="R80">
        <v>69</v>
      </c>
      <c r="S80">
        <v>0</v>
      </c>
      <c r="T80">
        <v>255</v>
      </c>
    </row>
    <row r="81" spans="17:20">
      <c r="Q81">
        <v>459</v>
      </c>
      <c r="R81">
        <v>64</v>
      </c>
      <c r="S81">
        <v>0</v>
      </c>
      <c r="T81">
        <v>255</v>
      </c>
    </row>
    <row r="82" spans="17:20">
      <c r="Q82">
        <v>460</v>
      </c>
      <c r="R82">
        <v>69</v>
      </c>
      <c r="S82">
        <v>0</v>
      </c>
      <c r="T82">
        <v>255</v>
      </c>
    </row>
    <row r="83" spans="17:20">
      <c r="Q83">
        <v>461</v>
      </c>
      <c r="R83">
        <v>69</v>
      </c>
      <c r="S83">
        <v>0</v>
      </c>
      <c r="T83">
        <v>255</v>
      </c>
    </row>
    <row r="84" spans="17:20">
      <c r="Q84">
        <v>462</v>
      </c>
      <c r="R84">
        <v>69</v>
      </c>
      <c r="S84">
        <v>0</v>
      </c>
      <c r="T84">
        <v>255</v>
      </c>
    </row>
    <row r="85" spans="17:20">
      <c r="Q85">
        <v>463</v>
      </c>
      <c r="R85">
        <v>68</v>
      </c>
      <c r="S85">
        <v>0</v>
      </c>
      <c r="T85">
        <v>255</v>
      </c>
    </row>
    <row r="86" spans="17:20">
      <c r="Q86">
        <v>464</v>
      </c>
      <c r="R86">
        <v>64</v>
      </c>
      <c r="S86">
        <v>0</v>
      </c>
      <c r="T86">
        <v>255</v>
      </c>
    </row>
    <row r="87" spans="17:20">
      <c r="Q87">
        <v>465</v>
      </c>
      <c r="R87">
        <v>61</v>
      </c>
      <c r="S87">
        <v>0</v>
      </c>
      <c r="T87">
        <v>255</v>
      </c>
    </row>
    <row r="88" spans="17:20">
      <c r="Q88">
        <v>466</v>
      </c>
      <c r="R88">
        <v>55</v>
      </c>
      <c r="S88">
        <v>0</v>
      </c>
      <c r="T88">
        <v>255</v>
      </c>
    </row>
    <row r="89" spans="17:20">
      <c r="Q89">
        <v>467</v>
      </c>
      <c r="R89">
        <v>48</v>
      </c>
      <c r="S89">
        <v>9</v>
      </c>
      <c r="T89">
        <v>255</v>
      </c>
    </row>
    <row r="90" spans="17:20">
      <c r="Q90">
        <v>468</v>
      </c>
      <c r="R90">
        <v>17</v>
      </c>
      <c r="S90">
        <v>32</v>
      </c>
      <c r="T90">
        <v>255</v>
      </c>
    </row>
    <row r="91" spans="17:20">
      <c r="Q91">
        <v>469</v>
      </c>
      <c r="R91">
        <v>0</v>
      </c>
      <c r="S91">
        <v>47</v>
      </c>
      <c r="T91">
        <v>255</v>
      </c>
    </row>
    <row r="92" spans="17:20">
      <c r="Q92">
        <v>470</v>
      </c>
      <c r="R92">
        <v>0</v>
      </c>
      <c r="S92">
        <v>59</v>
      </c>
      <c r="T92">
        <v>255</v>
      </c>
    </row>
    <row r="93" spans="17:20">
      <c r="Q93">
        <v>471</v>
      </c>
      <c r="R93">
        <v>0</v>
      </c>
      <c r="S93">
        <v>69</v>
      </c>
      <c r="T93">
        <v>255</v>
      </c>
    </row>
    <row r="94" spans="17:20">
      <c r="Q94">
        <v>472</v>
      </c>
      <c r="R94">
        <v>0</v>
      </c>
      <c r="S94">
        <v>79</v>
      </c>
      <c r="T94">
        <v>248</v>
      </c>
    </row>
    <row r="95" spans="17:20">
      <c r="Q95">
        <v>473</v>
      </c>
      <c r="R95">
        <v>0</v>
      </c>
      <c r="S95">
        <v>88</v>
      </c>
      <c r="T95">
        <v>236</v>
      </c>
    </row>
    <row r="96" spans="17:20">
      <c r="Q96">
        <v>474</v>
      </c>
      <c r="R96">
        <v>0</v>
      </c>
      <c r="S96">
        <v>96</v>
      </c>
      <c r="T96">
        <v>226</v>
      </c>
    </row>
    <row r="97" spans="17:20">
      <c r="Q97">
        <v>475</v>
      </c>
      <c r="R97">
        <v>0</v>
      </c>
      <c r="S97">
        <v>102</v>
      </c>
      <c r="T97">
        <v>217</v>
      </c>
    </row>
    <row r="98" spans="17:20">
      <c r="Q98">
        <v>476</v>
      </c>
      <c r="R98">
        <v>0</v>
      </c>
      <c r="S98">
        <v>107</v>
      </c>
      <c r="T98">
        <v>209</v>
      </c>
    </row>
    <row r="99" spans="17:20">
      <c r="Q99">
        <v>477</v>
      </c>
      <c r="R99">
        <v>0</v>
      </c>
      <c r="S99">
        <v>112</v>
      </c>
      <c r="T99">
        <v>200</v>
      </c>
    </row>
    <row r="100" spans="17:20">
      <c r="Q100">
        <v>478</v>
      </c>
      <c r="R100">
        <v>0</v>
      </c>
      <c r="S100">
        <v>117</v>
      </c>
      <c r="T100">
        <v>195</v>
      </c>
    </row>
    <row r="101" spans="17:20">
      <c r="Q101">
        <v>479</v>
      </c>
      <c r="R101">
        <v>0</v>
      </c>
      <c r="S101">
        <v>120</v>
      </c>
      <c r="T101">
        <v>190</v>
      </c>
    </row>
    <row r="102" spans="17:20">
      <c r="Q102">
        <v>480</v>
      </c>
      <c r="R102">
        <v>0</v>
      </c>
      <c r="S102">
        <v>125</v>
      </c>
      <c r="T102">
        <v>185</v>
      </c>
    </row>
    <row r="103" spans="17:20">
      <c r="Q103">
        <v>481</v>
      </c>
      <c r="R103">
        <v>0</v>
      </c>
      <c r="S103">
        <v>127</v>
      </c>
      <c r="T103">
        <v>178</v>
      </c>
    </row>
    <row r="104" spans="17:20">
      <c r="Q104">
        <v>482</v>
      </c>
      <c r="R104">
        <v>0</v>
      </c>
      <c r="S104">
        <v>131</v>
      </c>
      <c r="T104">
        <v>172</v>
      </c>
    </row>
    <row r="105" spans="17:20">
      <c r="Q105">
        <v>483</v>
      </c>
      <c r="R105">
        <v>0</v>
      </c>
      <c r="S105">
        <v>134</v>
      </c>
      <c r="T105">
        <v>168</v>
      </c>
    </row>
    <row r="106" spans="17:20">
      <c r="Q106">
        <v>484</v>
      </c>
      <c r="R106">
        <v>0</v>
      </c>
      <c r="S106">
        <v>137</v>
      </c>
      <c r="T106">
        <v>162</v>
      </c>
    </row>
    <row r="107" spans="17:20">
      <c r="Q107">
        <v>485</v>
      </c>
      <c r="R107">
        <v>0</v>
      </c>
      <c r="S107">
        <v>141</v>
      </c>
      <c r="T107">
        <v>156</v>
      </c>
    </row>
    <row r="108" spans="17:20">
      <c r="Q108">
        <v>486</v>
      </c>
      <c r="R108">
        <v>0</v>
      </c>
      <c r="S108">
        <v>144</v>
      </c>
      <c r="T108">
        <v>155</v>
      </c>
    </row>
    <row r="109" spans="17:20">
      <c r="Q109">
        <v>487</v>
      </c>
      <c r="R109">
        <v>0</v>
      </c>
      <c r="S109">
        <v>147</v>
      </c>
      <c r="T109">
        <v>150</v>
      </c>
    </row>
    <row r="110" spans="17:20">
      <c r="Q110">
        <v>488</v>
      </c>
      <c r="R110">
        <v>0</v>
      </c>
      <c r="S110">
        <v>149</v>
      </c>
      <c r="T110">
        <v>149</v>
      </c>
    </row>
    <row r="111" spans="17:20">
      <c r="Q111">
        <v>489</v>
      </c>
      <c r="R111">
        <v>0</v>
      </c>
      <c r="S111">
        <v>153</v>
      </c>
      <c r="T111">
        <v>148</v>
      </c>
    </row>
    <row r="112" spans="17:20">
      <c r="Q112">
        <v>490</v>
      </c>
      <c r="R112">
        <v>0</v>
      </c>
      <c r="S112">
        <v>156</v>
      </c>
      <c r="T112">
        <v>148</v>
      </c>
    </row>
    <row r="113" spans="17:20">
      <c r="Q113">
        <v>491</v>
      </c>
      <c r="R113">
        <v>0</v>
      </c>
      <c r="S113">
        <v>159</v>
      </c>
      <c r="T113">
        <v>147</v>
      </c>
    </row>
    <row r="114" spans="17:20">
      <c r="Q114">
        <v>492</v>
      </c>
      <c r="R114">
        <v>0</v>
      </c>
      <c r="S114">
        <v>163</v>
      </c>
      <c r="T114">
        <v>147</v>
      </c>
    </row>
    <row r="115" spans="17:20">
      <c r="Q115">
        <v>493</v>
      </c>
      <c r="R115">
        <v>0</v>
      </c>
      <c r="S115">
        <v>170</v>
      </c>
      <c r="T115">
        <v>148</v>
      </c>
    </row>
    <row r="116" spans="17:20">
      <c r="Q116">
        <v>494</v>
      </c>
      <c r="R116">
        <v>0</v>
      </c>
      <c r="S116">
        <v>172</v>
      </c>
      <c r="T116">
        <v>147</v>
      </c>
    </row>
    <row r="117" spans="17:20">
      <c r="Q117">
        <v>495</v>
      </c>
      <c r="R117">
        <v>0</v>
      </c>
      <c r="S117">
        <v>176</v>
      </c>
      <c r="T117">
        <v>146</v>
      </c>
    </row>
    <row r="118" spans="17:20">
      <c r="Q118">
        <v>496</v>
      </c>
      <c r="R118">
        <v>0</v>
      </c>
      <c r="S118">
        <v>179</v>
      </c>
      <c r="T118">
        <v>146</v>
      </c>
    </row>
    <row r="119" spans="17:20">
      <c r="Q119">
        <v>497</v>
      </c>
      <c r="R119">
        <v>0</v>
      </c>
      <c r="S119">
        <v>184</v>
      </c>
      <c r="T119">
        <v>146</v>
      </c>
    </row>
    <row r="120" spans="17:20">
      <c r="Q120">
        <v>498</v>
      </c>
      <c r="R120">
        <v>0</v>
      </c>
      <c r="S120">
        <v>190</v>
      </c>
      <c r="T120">
        <v>148</v>
      </c>
    </row>
    <row r="121" spans="17:20">
      <c r="Q121">
        <v>499</v>
      </c>
      <c r="R121">
        <v>0</v>
      </c>
      <c r="S121">
        <v>192</v>
      </c>
      <c r="T121">
        <v>146</v>
      </c>
    </row>
    <row r="122" spans="17:20">
      <c r="Q122">
        <v>500</v>
      </c>
      <c r="R122">
        <v>0</v>
      </c>
      <c r="S122">
        <v>195</v>
      </c>
      <c r="T122">
        <v>146</v>
      </c>
    </row>
    <row r="123" spans="17:20">
      <c r="Q123">
        <v>501</v>
      </c>
      <c r="R123">
        <v>0</v>
      </c>
      <c r="S123">
        <v>200</v>
      </c>
      <c r="T123">
        <v>146</v>
      </c>
    </row>
    <row r="124" spans="17:20">
      <c r="Q124">
        <v>502</v>
      </c>
      <c r="R124">
        <v>0</v>
      </c>
      <c r="S124">
        <v>206</v>
      </c>
      <c r="T124">
        <v>147</v>
      </c>
    </row>
    <row r="125" spans="17:20">
      <c r="Q125">
        <v>503</v>
      </c>
      <c r="R125">
        <v>0</v>
      </c>
      <c r="S125">
        <v>208</v>
      </c>
      <c r="T125">
        <v>146</v>
      </c>
    </row>
    <row r="126" spans="17:20">
      <c r="Q126">
        <v>504</v>
      </c>
      <c r="R126">
        <v>0</v>
      </c>
      <c r="S126">
        <v>214</v>
      </c>
      <c r="T126">
        <v>147</v>
      </c>
    </row>
    <row r="127" spans="17:20">
      <c r="Q127">
        <v>505</v>
      </c>
      <c r="R127">
        <v>0</v>
      </c>
      <c r="S127">
        <v>219</v>
      </c>
      <c r="T127">
        <v>147</v>
      </c>
    </row>
    <row r="128" spans="17:20">
      <c r="Q128">
        <v>506</v>
      </c>
      <c r="R128">
        <v>0</v>
      </c>
      <c r="S128">
        <v>222</v>
      </c>
      <c r="T128">
        <v>146</v>
      </c>
    </row>
    <row r="129" spans="17:20">
      <c r="Q129">
        <v>507</v>
      </c>
      <c r="R129">
        <v>0</v>
      </c>
      <c r="S129">
        <v>227</v>
      </c>
      <c r="T129">
        <v>144</v>
      </c>
    </row>
    <row r="130" spans="17:20">
      <c r="Q130">
        <v>508</v>
      </c>
      <c r="R130">
        <v>0</v>
      </c>
      <c r="S130">
        <v>233</v>
      </c>
      <c r="T130">
        <v>143</v>
      </c>
    </row>
    <row r="131" spans="17:20">
      <c r="Q131">
        <v>509</v>
      </c>
      <c r="R131">
        <v>0</v>
      </c>
      <c r="S131">
        <v>236</v>
      </c>
      <c r="T131">
        <v>141</v>
      </c>
    </row>
    <row r="132" spans="17:20">
      <c r="Q132">
        <v>510</v>
      </c>
      <c r="R132">
        <v>0</v>
      </c>
      <c r="S132">
        <v>239</v>
      </c>
      <c r="T132">
        <v>140</v>
      </c>
    </row>
    <row r="133" spans="17:20">
      <c r="Q133">
        <v>511</v>
      </c>
      <c r="R133">
        <v>0</v>
      </c>
      <c r="S133">
        <v>246</v>
      </c>
      <c r="T133">
        <v>141</v>
      </c>
    </row>
    <row r="134" spans="17:20">
      <c r="Q134">
        <v>512</v>
      </c>
      <c r="R134">
        <v>0</v>
      </c>
      <c r="S134">
        <v>250</v>
      </c>
      <c r="T134">
        <v>135</v>
      </c>
    </row>
    <row r="135" spans="17:20">
      <c r="Q135">
        <v>513</v>
      </c>
      <c r="R135">
        <v>0</v>
      </c>
      <c r="S135">
        <v>252</v>
      </c>
      <c r="T135">
        <v>132</v>
      </c>
    </row>
    <row r="136" spans="17:20">
      <c r="Q136">
        <v>514</v>
      </c>
      <c r="R136">
        <v>0</v>
      </c>
      <c r="S136">
        <v>255</v>
      </c>
      <c r="T136">
        <v>127</v>
      </c>
    </row>
    <row r="137" spans="17:20">
      <c r="Q137">
        <v>515</v>
      </c>
      <c r="R137">
        <v>0</v>
      </c>
      <c r="S137">
        <v>255</v>
      </c>
      <c r="T137">
        <v>121</v>
      </c>
    </row>
    <row r="138" spans="17:20">
      <c r="Q138">
        <v>516</v>
      </c>
      <c r="R138">
        <v>0</v>
      </c>
      <c r="S138">
        <v>255</v>
      </c>
      <c r="T138">
        <v>115</v>
      </c>
    </row>
    <row r="139" spans="17:20">
      <c r="Q139">
        <v>517</v>
      </c>
      <c r="R139">
        <v>0</v>
      </c>
      <c r="S139">
        <v>255</v>
      </c>
      <c r="T139">
        <v>110</v>
      </c>
    </row>
    <row r="140" spans="17:20">
      <c r="Q140">
        <v>518</v>
      </c>
      <c r="R140">
        <v>0</v>
      </c>
      <c r="S140">
        <v>255</v>
      </c>
      <c r="T140">
        <v>104</v>
      </c>
    </row>
    <row r="141" spans="17:20">
      <c r="Q141">
        <v>519</v>
      </c>
      <c r="R141">
        <v>0</v>
      </c>
      <c r="S141">
        <v>255</v>
      </c>
      <c r="T141">
        <v>98</v>
      </c>
    </row>
    <row r="142" spans="17:20">
      <c r="Q142">
        <v>520</v>
      </c>
      <c r="R142">
        <v>0</v>
      </c>
      <c r="S142">
        <v>255</v>
      </c>
      <c r="T142">
        <v>91</v>
      </c>
    </row>
    <row r="143" spans="17:20">
      <c r="Q143">
        <v>521</v>
      </c>
      <c r="R143">
        <v>0</v>
      </c>
      <c r="S143">
        <v>255</v>
      </c>
      <c r="T143">
        <v>85</v>
      </c>
    </row>
    <row r="144" spans="17:20">
      <c r="Q144">
        <v>522</v>
      </c>
      <c r="R144">
        <v>0</v>
      </c>
      <c r="S144">
        <v>255</v>
      </c>
      <c r="T144">
        <v>79</v>
      </c>
    </row>
    <row r="145" spans="17:20">
      <c r="Q145">
        <v>523</v>
      </c>
      <c r="R145">
        <v>0</v>
      </c>
      <c r="S145">
        <v>255</v>
      </c>
      <c r="T145">
        <v>74</v>
      </c>
    </row>
    <row r="146" spans="17:20">
      <c r="Q146">
        <v>524</v>
      </c>
      <c r="R146">
        <v>0</v>
      </c>
      <c r="S146">
        <v>255</v>
      </c>
      <c r="T146">
        <v>67</v>
      </c>
    </row>
    <row r="147" spans="17:20">
      <c r="Q147">
        <v>525</v>
      </c>
      <c r="R147">
        <v>0</v>
      </c>
      <c r="S147">
        <v>255</v>
      </c>
      <c r="T147">
        <v>60</v>
      </c>
    </row>
    <row r="148" spans="17:20">
      <c r="Q148">
        <v>526</v>
      </c>
      <c r="R148">
        <v>0</v>
      </c>
      <c r="S148">
        <v>255</v>
      </c>
      <c r="T148">
        <v>51</v>
      </c>
    </row>
    <row r="149" spans="17:20">
      <c r="Q149">
        <v>527</v>
      </c>
      <c r="R149">
        <v>0</v>
      </c>
      <c r="S149">
        <v>255</v>
      </c>
      <c r="T149">
        <v>41</v>
      </c>
    </row>
    <row r="150" spans="17:20">
      <c r="Q150">
        <v>528</v>
      </c>
      <c r="R150">
        <v>0</v>
      </c>
      <c r="S150">
        <v>255</v>
      </c>
      <c r="T150">
        <v>30</v>
      </c>
    </row>
    <row r="151" spans="17:20">
      <c r="Q151">
        <v>529</v>
      </c>
      <c r="R151">
        <v>0</v>
      </c>
      <c r="S151">
        <v>255</v>
      </c>
      <c r="T151">
        <v>12</v>
      </c>
    </row>
    <row r="152" spans="17:20">
      <c r="Q152">
        <v>530</v>
      </c>
      <c r="R152">
        <v>0</v>
      </c>
      <c r="S152">
        <v>255</v>
      </c>
      <c r="T152">
        <v>0</v>
      </c>
    </row>
    <row r="153" spans="17:20">
      <c r="Q153">
        <v>531</v>
      </c>
      <c r="R153">
        <v>0</v>
      </c>
      <c r="S153">
        <v>255</v>
      </c>
      <c r="T153">
        <v>0</v>
      </c>
    </row>
    <row r="154" spans="17:20">
      <c r="Q154">
        <v>532</v>
      </c>
      <c r="R154">
        <v>0</v>
      </c>
      <c r="S154">
        <v>255</v>
      </c>
      <c r="T154">
        <v>0</v>
      </c>
    </row>
    <row r="155" spans="17:20">
      <c r="Q155">
        <v>533</v>
      </c>
      <c r="R155">
        <v>4</v>
      </c>
      <c r="S155">
        <v>255</v>
      </c>
      <c r="T155">
        <v>0</v>
      </c>
    </row>
    <row r="156" spans="17:20">
      <c r="Q156">
        <v>534</v>
      </c>
      <c r="R156">
        <v>0</v>
      </c>
      <c r="S156">
        <v>255</v>
      </c>
      <c r="T156">
        <v>0</v>
      </c>
    </row>
    <row r="157" spans="17:20">
      <c r="Q157">
        <v>535</v>
      </c>
      <c r="R157">
        <v>0</v>
      </c>
      <c r="S157">
        <v>255</v>
      </c>
      <c r="T157">
        <v>0</v>
      </c>
    </row>
    <row r="158" spans="17:20">
      <c r="Q158">
        <v>536</v>
      </c>
      <c r="R158">
        <v>0</v>
      </c>
      <c r="S158">
        <v>255</v>
      </c>
      <c r="T158">
        <v>0</v>
      </c>
    </row>
    <row r="159" spans="17:20">
      <c r="Q159">
        <v>537</v>
      </c>
      <c r="R159">
        <v>0</v>
      </c>
      <c r="S159">
        <v>255</v>
      </c>
      <c r="T159">
        <v>0</v>
      </c>
    </row>
    <row r="160" spans="17:20">
      <c r="Q160">
        <v>538</v>
      </c>
      <c r="R160">
        <v>0</v>
      </c>
      <c r="S160">
        <v>255</v>
      </c>
      <c r="T160">
        <v>0</v>
      </c>
    </row>
    <row r="161" spans="17:20">
      <c r="Q161">
        <v>539</v>
      </c>
      <c r="R161">
        <v>0</v>
      </c>
      <c r="S161">
        <v>255</v>
      </c>
      <c r="T161">
        <v>0</v>
      </c>
    </row>
    <row r="162" spans="17:20">
      <c r="Q162">
        <v>540</v>
      </c>
      <c r="R162">
        <v>0</v>
      </c>
      <c r="S162">
        <v>255</v>
      </c>
      <c r="T162">
        <v>0</v>
      </c>
    </row>
    <row r="163" spans="17:20">
      <c r="Q163">
        <v>541</v>
      </c>
      <c r="R163">
        <v>0</v>
      </c>
      <c r="S163">
        <v>255</v>
      </c>
      <c r="T163">
        <v>0</v>
      </c>
    </row>
    <row r="164" spans="17:20">
      <c r="Q164">
        <v>542</v>
      </c>
      <c r="R164">
        <v>0</v>
      </c>
      <c r="S164">
        <v>255</v>
      </c>
      <c r="T164">
        <v>0</v>
      </c>
    </row>
    <row r="165" spans="17:20">
      <c r="Q165">
        <v>543</v>
      </c>
      <c r="R165">
        <v>0</v>
      </c>
      <c r="S165">
        <v>255</v>
      </c>
      <c r="T165">
        <v>0</v>
      </c>
    </row>
    <row r="166" spans="17:20">
      <c r="Q166">
        <v>544</v>
      </c>
      <c r="R166">
        <v>27</v>
      </c>
      <c r="S166">
        <v>255</v>
      </c>
      <c r="T166">
        <v>0</v>
      </c>
    </row>
    <row r="167" spans="17:20">
      <c r="Q167">
        <v>545</v>
      </c>
      <c r="R167">
        <v>62</v>
      </c>
      <c r="S167">
        <v>255</v>
      </c>
      <c r="T167">
        <v>0</v>
      </c>
    </row>
    <row r="168" spans="17:20">
      <c r="Q168">
        <v>546</v>
      </c>
      <c r="R168">
        <v>99</v>
      </c>
      <c r="S168">
        <v>255</v>
      </c>
      <c r="T168">
        <v>0</v>
      </c>
    </row>
    <row r="169" spans="17:20">
      <c r="Q169">
        <v>547</v>
      </c>
      <c r="R169">
        <v>99</v>
      </c>
      <c r="S169">
        <v>255</v>
      </c>
      <c r="T169">
        <v>0</v>
      </c>
    </row>
    <row r="170" spans="17:20">
      <c r="Q170">
        <v>548</v>
      </c>
      <c r="R170">
        <v>112</v>
      </c>
      <c r="S170">
        <v>255</v>
      </c>
      <c r="T170">
        <v>0</v>
      </c>
    </row>
    <row r="171" spans="17:20">
      <c r="Q171">
        <v>549</v>
      </c>
      <c r="R171">
        <v>125</v>
      </c>
      <c r="S171">
        <v>255</v>
      </c>
      <c r="T171">
        <v>0</v>
      </c>
    </row>
    <row r="172" spans="17:20">
      <c r="Q172">
        <v>550</v>
      </c>
      <c r="R172">
        <v>135</v>
      </c>
      <c r="S172">
        <v>255</v>
      </c>
      <c r="T172">
        <v>0</v>
      </c>
    </row>
    <row r="173" spans="17:20">
      <c r="Q173">
        <v>551</v>
      </c>
      <c r="R173">
        <v>149</v>
      </c>
      <c r="S173">
        <v>255</v>
      </c>
      <c r="T173">
        <v>0</v>
      </c>
    </row>
    <row r="174" spans="17:20">
      <c r="Q174">
        <v>552</v>
      </c>
      <c r="R174">
        <v>154</v>
      </c>
      <c r="S174">
        <v>255</v>
      </c>
      <c r="T174">
        <v>0</v>
      </c>
    </row>
    <row r="175" spans="17:20">
      <c r="Q175">
        <v>553</v>
      </c>
      <c r="R175">
        <v>162</v>
      </c>
      <c r="S175">
        <v>255</v>
      </c>
      <c r="T175">
        <v>0</v>
      </c>
    </row>
    <row r="176" spans="17:20">
      <c r="Q176">
        <v>554</v>
      </c>
      <c r="R176">
        <v>170</v>
      </c>
      <c r="S176">
        <v>255</v>
      </c>
      <c r="T176">
        <v>0</v>
      </c>
    </row>
    <row r="177" spans="17:20">
      <c r="Q177">
        <v>555</v>
      </c>
      <c r="R177">
        <v>177</v>
      </c>
      <c r="S177">
        <v>255</v>
      </c>
      <c r="T177">
        <v>0</v>
      </c>
    </row>
    <row r="178" spans="17:20">
      <c r="Q178">
        <v>556</v>
      </c>
      <c r="R178">
        <v>184</v>
      </c>
      <c r="S178">
        <v>255</v>
      </c>
      <c r="T178">
        <v>0</v>
      </c>
    </row>
    <row r="179" spans="17:20">
      <c r="Q179">
        <v>557</v>
      </c>
      <c r="R179">
        <v>191</v>
      </c>
      <c r="S179">
        <v>255</v>
      </c>
      <c r="T179">
        <v>0</v>
      </c>
    </row>
    <row r="180" spans="17:20">
      <c r="Q180">
        <v>558</v>
      </c>
      <c r="R180">
        <v>198</v>
      </c>
      <c r="S180">
        <v>255</v>
      </c>
      <c r="T180">
        <v>0</v>
      </c>
    </row>
    <row r="181" spans="17:20">
      <c r="Q181">
        <v>559</v>
      </c>
      <c r="R181">
        <v>204</v>
      </c>
      <c r="S181">
        <v>255</v>
      </c>
      <c r="T181">
        <v>0</v>
      </c>
    </row>
    <row r="182" spans="17:20">
      <c r="Q182">
        <v>560</v>
      </c>
      <c r="R182">
        <v>209</v>
      </c>
      <c r="S182">
        <v>255</v>
      </c>
      <c r="T182">
        <v>0</v>
      </c>
    </row>
    <row r="183" spans="17:20">
      <c r="Q183">
        <v>561</v>
      </c>
      <c r="R183">
        <v>216</v>
      </c>
      <c r="S183">
        <v>255</v>
      </c>
      <c r="T183">
        <v>0</v>
      </c>
    </row>
    <row r="184" spans="17:20">
      <c r="Q184">
        <v>562</v>
      </c>
      <c r="R184">
        <v>222</v>
      </c>
      <c r="S184">
        <v>255</v>
      </c>
      <c r="T184">
        <v>0</v>
      </c>
    </row>
    <row r="185" spans="17:20">
      <c r="Q185">
        <v>563</v>
      </c>
      <c r="R185">
        <v>228</v>
      </c>
      <c r="S185">
        <v>255</v>
      </c>
      <c r="T185">
        <v>0</v>
      </c>
    </row>
    <row r="186" spans="17:20">
      <c r="Q186">
        <v>564</v>
      </c>
      <c r="R186">
        <v>234</v>
      </c>
      <c r="S186">
        <v>255</v>
      </c>
      <c r="T186">
        <v>0</v>
      </c>
    </row>
    <row r="187" spans="17:20">
      <c r="Q187">
        <v>565</v>
      </c>
      <c r="R187">
        <v>239</v>
      </c>
      <c r="S187">
        <v>255</v>
      </c>
      <c r="T187">
        <v>0</v>
      </c>
    </row>
    <row r="188" spans="17:20">
      <c r="Q188">
        <v>566</v>
      </c>
      <c r="R188">
        <v>245</v>
      </c>
      <c r="S188">
        <v>255</v>
      </c>
      <c r="T188">
        <v>0</v>
      </c>
    </row>
    <row r="189" spans="17:20">
      <c r="Q189">
        <v>567</v>
      </c>
      <c r="R189">
        <v>251</v>
      </c>
      <c r="S189">
        <v>255</v>
      </c>
      <c r="T189">
        <v>0</v>
      </c>
    </row>
    <row r="190" spans="17:20">
      <c r="Q190">
        <v>568</v>
      </c>
      <c r="R190">
        <v>255</v>
      </c>
      <c r="S190">
        <v>255</v>
      </c>
      <c r="T190">
        <v>0</v>
      </c>
    </row>
    <row r="191" spans="17:20">
      <c r="Q191">
        <v>569</v>
      </c>
      <c r="R191">
        <v>255</v>
      </c>
      <c r="S191">
        <v>255</v>
      </c>
      <c r="T191">
        <v>0</v>
      </c>
    </row>
    <row r="192" spans="17:20">
      <c r="Q192">
        <v>570</v>
      </c>
      <c r="R192">
        <v>255</v>
      </c>
      <c r="S192">
        <v>251</v>
      </c>
      <c r="T192">
        <v>0</v>
      </c>
    </row>
    <row r="193" spans="17:20">
      <c r="Q193">
        <v>571</v>
      </c>
      <c r="R193">
        <v>255</v>
      </c>
      <c r="S193">
        <v>246</v>
      </c>
      <c r="T193">
        <v>0</v>
      </c>
    </row>
    <row r="194" spans="17:20">
      <c r="Q194">
        <v>572</v>
      </c>
      <c r="R194">
        <v>255</v>
      </c>
      <c r="S194">
        <v>242</v>
      </c>
      <c r="T194">
        <v>0</v>
      </c>
    </row>
    <row r="195" spans="17:20">
      <c r="Q195">
        <v>573</v>
      </c>
      <c r="R195">
        <v>255</v>
      </c>
      <c r="S195">
        <v>236</v>
      </c>
      <c r="T195">
        <v>0</v>
      </c>
    </row>
    <row r="196" spans="17:20">
      <c r="Q196">
        <v>574</v>
      </c>
      <c r="R196">
        <v>255</v>
      </c>
      <c r="S196">
        <v>231</v>
      </c>
      <c r="T196">
        <v>0</v>
      </c>
    </row>
    <row r="197" spans="17:20">
      <c r="Q197">
        <v>575</v>
      </c>
      <c r="R197">
        <v>255</v>
      </c>
      <c r="S197">
        <v>228</v>
      </c>
      <c r="T197">
        <v>0</v>
      </c>
    </row>
    <row r="198" spans="17:20">
      <c r="Q198">
        <v>576</v>
      </c>
      <c r="R198">
        <v>255</v>
      </c>
      <c r="S198">
        <v>222</v>
      </c>
      <c r="T198">
        <v>0</v>
      </c>
    </row>
    <row r="199" spans="17:20">
      <c r="Q199">
        <v>577</v>
      </c>
      <c r="R199">
        <v>255</v>
      </c>
      <c r="S199">
        <v>217</v>
      </c>
      <c r="T199">
        <v>0</v>
      </c>
    </row>
    <row r="200" spans="17:20">
      <c r="Q200">
        <v>578</v>
      </c>
      <c r="R200">
        <v>255</v>
      </c>
      <c r="S200">
        <v>214</v>
      </c>
      <c r="T200">
        <v>0</v>
      </c>
    </row>
    <row r="201" spans="17:20">
      <c r="Q201">
        <v>579</v>
      </c>
      <c r="R201">
        <v>255</v>
      </c>
      <c r="S201">
        <v>208</v>
      </c>
      <c r="T201">
        <v>0</v>
      </c>
    </row>
    <row r="202" spans="17:20">
      <c r="Q202">
        <v>580</v>
      </c>
      <c r="R202">
        <v>255</v>
      </c>
      <c r="S202">
        <v>205</v>
      </c>
      <c r="T202">
        <v>0</v>
      </c>
    </row>
    <row r="203" spans="17:20">
      <c r="Q203">
        <v>581</v>
      </c>
      <c r="R203">
        <v>255</v>
      </c>
      <c r="S203">
        <v>201</v>
      </c>
      <c r="T203">
        <v>0</v>
      </c>
    </row>
    <row r="204" spans="17:20">
      <c r="Q204">
        <v>582</v>
      </c>
      <c r="R204">
        <v>255</v>
      </c>
      <c r="S204">
        <v>197</v>
      </c>
      <c r="T204">
        <v>0</v>
      </c>
    </row>
    <row r="205" spans="17:20">
      <c r="Q205">
        <v>583</v>
      </c>
      <c r="R205">
        <v>255</v>
      </c>
      <c r="S205">
        <v>191</v>
      </c>
      <c r="T205">
        <v>0</v>
      </c>
    </row>
    <row r="206" spans="17:20">
      <c r="Q206">
        <v>584</v>
      </c>
      <c r="R206">
        <v>255</v>
      </c>
      <c r="S206">
        <v>186</v>
      </c>
      <c r="T206">
        <v>0</v>
      </c>
    </row>
    <row r="207" spans="17:20">
      <c r="Q207">
        <v>585</v>
      </c>
      <c r="R207">
        <v>255</v>
      </c>
      <c r="S207">
        <v>183</v>
      </c>
      <c r="T207">
        <v>0</v>
      </c>
    </row>
    <row r="208" spans="17:20">
      <c r="Q208">
        <v>586</v>
      </c>
      <c r="R208">
        <v>255</v>
      </c>
      <c r="S208">
        <v>178</v>
      </c>
      <c r="T208">
        <v>0</v>
      </c>
    </row>
    <row r="209" spans="17:20">
      <c r="Q209">
        <v>587</v>
      </c>
      <c r="R209">
        <v>255</v>
      </c>
      <c r="S209">
        <v>175</v>
      </c>
      <c r="T209">
        <v>0</v>
      </c>
    </row>
    <row r="210" spans="17:20">
      <c r="Q210">
        <v>588</v>
      </c>
      <c r="R210">
        <v>255</v>
      </c>
      <c r="S210">
        <v>173</v>
      </c>
      <c r="T210">
        <v>0</v>
      </c>
    </row>
    <row r="211" spans="17:20">
      <c r="Q211">
        <v>589</v>
      </c>
      <c r="R211">
        <v>255</v>
      </c>
      <c r="S211">
        <v>168</v>
      </c>
      <c r="T211">
        <v>0</v>
      </c>
    </row>
    <row r="212" spans="17:20">
      <c r="Q212">
        <v>590</v>
      </c>
      <c r="R212">
        <v>255</v>
      </c>
      <c r="S212">
        <v>163</v>
      </c>
      <c r="T212">
        <v>0</v>
      </c>
    </row>
    <row r="213" spans="17:20">
      <c r="Q213">
        <v>591</v>
      </c>
      <c r="R213">
        <v>255</v>
      </c>
      <c r="S213">
        <v>159</v>
      </c>
      <c r="T213">
        <v>0</v>
      </c>
    </row>
    <row r="214" spans="17:20">
      <c r="Q214">
        <v>592</v>
      </c>
      <c r="R214">
        <v>255</v>
      </c>
      <c r="S214">
        <v>158</v>
      </c>
      <c r="T214">
        <v>0</v>
      </c>
    </row>
    <row r="215" spans="17:20">
      <c r="Q215">
        <v>593</v>
      </c>
      <c r="R215">
        <v>255</v>
      </c>
      <c r="S215">
        <v>153</v>
      </c>
      <c r="T215">
        <v>0</v>
      </c>
    </row>
    <row r="216" spans="17:20">
      <c r="Q216">
        <v>594</v>
      </c>
      <c r="R216">
        <v>255</v>
      </c>
      <c r="S216">
        <v>149</v>
      </c>
      <c r="T216">
        <v>0</v>
      </c>
    </row>
    <row r="217" spans="17:20">
      <c r="Q217">
        <v>595</v>
      </c>
      <c r="R217">
        <v>255</v>
      </c>
      <c r="S217">
        <v>148</v>
      </c>
      <c r="T217">
        <v>0</v>
      </c>
    </row>
    <row r="218" spans="17:20">
      <c r="Q218">
        <v>596</v>
      </c>
      <c r="R218">
        <v>255</v>
      </c>
      <c r="S218">
        <v>143</v>
      </c>
      <c r="T218">
        <v>0</v>
      </c>
    </row>
    <row r="219" spans="17:20">
      <c r="Q219">
        <v>597</v>
      </c>
      <c r="R219">
        <v>255</v>
      </c>
      <c r="S219">
        <v>143</v>
      </c>
      <c r="T219">
        <v>0</v>
      </c>
    </row>
    <row r="220" spans="17:20">
      <c r="Q220">
        <v>598</v>
      </c>
      <c r="R220">
        <v>255</v>
      </c>
      <c r="S220">
        <v>136</v>
      </c>
      <c r="T220">
        <v>0</v>
      </c>
    </row>
    <row r="221" spans="17:20">
      <c r="Q221">
        <v>599</v>
      </c>
      <c r="R221">
        <v>255</v>
      </c>
      <c r="S221">
        <v>134</v>
      </c>
      <c r="T221">
        <v>0</v>
      </c>
    </row>
    <row r="222" spans="17:20">
      <c r="Q222">
        <v>600</v>
      </c>
      <c r="R222">
        <v>255</v>
      </c>
      <c r="S222">
        <v>133</v>
      </c>
      <c r="T222">
        <v>0</v>
      </c>
    </row>
    <row r="223" spans="17:20">
      <c r="Q223">
        <v>601</v>
      </c>
      <c r="R223">
        <v>255</v>
      </c>
      <c r="S223">
        <v>127</v>
      </c>
      <c r="T223">
        <v>0</v>
      </c>
    </row>
    <row r="224" spans="17:20">
      <c r="Q224">
        <v>602</v>
      </c>
      <c r="R224">
        <v>255</v>
      </c>
      <c r="S224">
        <v>126</v>
      </c>
      <c r="T224">
        <v>0</v>
      </c>
    </row>
    <row r="225" spans="17:20">
      <c r="Q225">
        <v>603</v>
      </c>
      <c r="R225">
        <v>255</v>
      </c>
      <c r="S225">
        <v>122</v>
      </c>
      <c r="T225">
        <v>0</v>
      </c>
    </row>
    <row r="226" spans="17:20">
      <c r="Q226">
        <v>604</v>
      </c>
      <c r="R226">
        <v>255</v>
      </c>
      <c r="S226">
        <v>120</v>
      </c>
      <c r="T226">
        <v>0</v>
      </c>
    </row>
    <row r="227" spans="17:20">
      <c r="Q227">
        <v>605</v>
      </c>
      <c r="R227">
        <v>255</v>
      </c>
      <c r="S227">
        <v>120</v>
      </c>
      <c r="T227">
        <v>0</v>
      </c>
    </row>
    <row r="228" spans="17:20">
      <c r="Q228">
        <v>606</v>
      </c>
      <c r="R228">
        <v>255</v>
      </c>
      <c r="S228">
        <v>113</v>
      </c>
      <c r="T228">
        <v>0</v>
      </c>
    </row>
    <row r="229" spans="17:20">
      <c r="Q229">
        <v>607</v>
      </c>
      <c r="R229">
        <v>255</v>
      </c>
      <c r="S229">
        <v>111</v>
      </c>
      <c r="T229">
        <v>0</v>
      </c>
    </row>
    <row r="230" spans="17:20">
      <c r="Q230">
        <v>608</v>
      </c>
      <c r="R230">
        <v>255</v>
      </c>
      <c r="S230">
        <v>110</v>
      </c>
      <c r="T230">
        <v>0</v>
      </c>
    </row>
    <row r="231" spans="17:20">
      <c r="Q231">
        <v>609</v>
      </c>
      <c r="R231">
        <v>255</v>
      </c>
      <c r="S231">
        <v>105</v>
      </c>
      <c r="T231">
        <v>0</v>
      </c>
    </row>
    <row r="232" spans="17:20">
      <c r="Q232">
        <v>610</v>
      </c>
      <c r="R232">
        <v>255</v>
      </c>
      <c r="S232">
        <v>106</v>
      </c>
      <c r="T232">
        <v>0</v>
      </c>
    </row>
    <row r="233" spans="17:20">
      <c r="Q233">
        <v>611</v>
      </c>
      <c r="R233">
        <v>255</v>
      </c>
      <c r="S233">
        <v>99</v>
      </c>
      <c r="T233">
        <v>0</v>
      </c>
    </row>
    <row r="234" spans="17:20">
      <c r="Q234">
        <v>612</v>
      </c>
      <c r="R234">
        <v>255</v>
      </c>
      <c r="S234">
        <v>97</v>
      </c>
      <c r="T234">
        <v>0</v>
      </c>
    </row>
    <row r="235" spans="17:20">
      <c r="Q235">
        <v>613</v>
      </c>
      <c r="R235">
        <v>255</v>
      </c>
      <c r="S235">
        <v>97</v>
      </c>
      <c r="T235">
        <v>4</v>
      </c>
    </row>
    <row r="236" spans="17:20">
      <c r="Q236">
        <v>614</v>
      </c>
      <c r="R236">
        <v>255</v>
      </c>
      <c r="S236">
        <v>91</v>
      </c>
      <c r="T236">
        <v>0</v>
      </c>
    </row>
    <row r="237" spans="17:20">
      <c r="Q237">
        <v>615</v>
      </c>
      <c r="R237">
        <v>255</v>
      </c>
      <c r="S237">
        <v>88</v>
      </c>
      <c r="T237">
        <v>0</v>
      </c>
    </row>
    <row r="238" spans="17:20">
      <c r="Q238">
        <v>616</v>
      </c>
      <c r="R238">
        <v>255</v>
      </c>
      <c r="S238">
        <v>88</v>
      </c>
      <c r="T238">
        <v>0</v>
      </c>
    </row>
    <row r="239" spans="17:20">
      <c r="Q239">
        <v>617</v>
      </c>
      <c r="R239">
        <v>255</v>
      </c>
      <c r="S239">
        <v>82</v>
      </c>
      <c r="T239">
        <v>0</v>
      </c>
    </row>
    <row r="240" spans="17:20">
      <c r="Q240">
        <v>618</v>
      </c>
      <c r="R240">
        <v>255</v>
      </c>
      <c r="S240">
        <v>78</v>
      </c>
      <c r="T240">
        <v>0</v>
      </c>
    </row>
    <row r="241" spans="17:20">
      <c r="Q241">
        <v>619</v>
      </c>
      <c r="R241">
        <v>255</v>
      </c>
      <c r="S241">
        <v>77</v>
      </c>
      <c r="T241">
        <v>0</v>
      </c>
    </row>
    <row r="242" spans="17:20">
      <c r="Q242">
        <v>620</v>
      </c>
      <c r="R242">
        <v>255</v>
      </c>
      <c r="S242">
        <v>70</v>
      </c>
      <c r="T242">
        <v>0</v>
      </c>
    </row>
    <row r="243" spans="17:20">
      <c r="Q243">
        <v>621</v>
      </c>
      <c r="R243">
        <v>255</v>
      </c>
      <c r="S243">
        <v>68</v>
      </c>
      <c r="T243">
        <v>0</v>
      </c>
    </row>
    <row r="244" spans="17:20">
      <c r="Q244">
        <v>622</v>
      </c>
      <c r="R244">
        <v>255</v>
      </c>
      <c r="S244">
        <v>62</v>
      </c>
      <c r="T244">
        <v>0</v>
      </c>
    </row>
    <row r="245" spans="17:20">
      <c r="Q245">
        <v>623</v>
      </c>
      <c r="R245">
        <v>255</v>
      </c>
      <c r="S245">
        <v>60</v>
      </c>
      <c r="T245">
        <v>0</v>
      </c>
    </row>
    <row r="246" spans="17:20">
      <c r="Q246">
        <v>624</v>
      </c>
      <c r="R246">
        <v>255</v>
      </c>
      <c r="S246">
        <v>53</v>
      </c>
      <c r="T246">
        <v>0</v>
      </c>
    </row>
    <row r="247" spans="17:20">
      <c r="Q247">
        <v>625</v>
      </c>
      <c r="R247">
        <v>255</v>
      </c>
      <c r="S247">
        <v>47</v>
      </c>
      <c r="T247">
        <v>0</v>
      </c>
    </row>
    <row r="248" spans="17:20">
      <c r="Q248">
        <v>626</v>
      </c>
      <c r="R248">
        <v>255</v>
      </c>
      <c r="S248">
        <v>40</v>
      </c>
      <c r="T248">
        <v>0</v>
      </c>
    </row>
    <row r="249" spans="17:20">
      <c r="Q249">
        <v>627</v>
      </c>
      <c r="R249">
        <v>255</v>
      </c>
      <c r="S249">
        <v>32</v>
      </c>
      <c r="T249">
        <v>0</v>
      </c>
    </row>
    <row r="250" spans="17:20">
      <c r="Q250">
        <v>628</v>
      </c>
      <c r="R250">
        <v>255</v>
      </c>
      <c r="S250">
        <v>20</v>
      </c>
      <c r="T250">
        <v>0</v>
      </c>
    </row>
    <row r="251" spans="17:20">
      <c r="Q251">
        <v>629</v>
      </c>
      <c r="R251">
        <v>255</v>
      </c>
      <c r="S251">
        <v>0</v>
      </c>
      <c r="T251">
        <v>0</v>
      </c>
    </row>
    <row r="252" spans="17:20">
      <c r="Q252">
        <v>630</v>
      </c>
      <c r="R252">
        <v>255</v>
      </c>
      <c r="S252">
        <v>0</v>
      </c>
      <c r="T252">
        <v>0</v>
      </c>
    </row>
    <row r="253" spans="17:20">
      <c r="Q253">
        <v>631</v>
      </c>
      <c r="R253">
        <v>255</v>
      </c>
      <c r="S253">
        <v>0</v>
      </c>
      <c r="T253">
        <v>0</v>
      </c>
    </row>
    <row r="254" spans="17:20">
      <c r="Q254">
        <v>632</v>
      </c>
      <c r="R254">
        <v>255</v>
      </c>
      <c r="S254">
        <v>0</v>
      </c>
      <c r="T254">
        <v>0</v>
      </c>
    </row>
    <row r="255" spans="17:20">
      <c r="Q255">
        <v>633</v>
      </c>
      <c r="R255">
        <v>252</v>
      </c>
      <c r="S255">
        <v>0</v>
      </c>
      <c r="T255">
        <v>0</v>
      </c>
    </row>
    <row r="256" spans="17:20">
      <c r="Q256">
        <v>634</v>
      </c>
      <c r="R256">
        <v>249</v>
      </c>
      <c r="S256">
        <v>0</v>
      </c>
      <c r="T256">
        <v>0</v>
      </c>
    </row>
    <row r="257" spans="17:20">
      <c r="Q257">
        <v>635</v>
      </c>
      <c r="R257">
        <v>244</v>
      </c>
      <c r="S257">
        <v>0</v>
      </c>
      <c r="T257">
        <v>0</v>
      </c>
    </row>
    <row r="258" spans="17:20">
      <c r="Q258">
        <v>636</v>
      </c>
      <c r="R258">
        <v>241</v>
      </c>
      <c r="S258">
        <v>0</v>
      </c>
      <c r="T258">
        <v>0</v>
      </c>
    </row>
    <row r="259" spans="17:20">
      <c r="Q259">
        <v>637</v>
      </c>
      <c r="R259">
        <v>236</v>
      </c>
      <c r="S259">
        <v>0</v>
      </c>
      <c r="T259">
        <v>2</v>
      </c>
    </row>
    <row r="260" spans="17:20">
      <c r="Q260">
        <v>638</v>
      </c>
      <c r="R260">
        <v>233</v>
      </c>
      <c r="S260">
        <v>0</v>
      </c>
      <c r="T260">
        <v>4</v>
      </c>
    </row>
    <row r="261" spans="17:20">
      <c r="Q261">
        <v>639</v>
      </c>
      <c r="R261">
        <v>229</v>
      </c>
      <c r="S261">
        <v>0</v>
      </c>
      <c r="T261">
        <v>6</v>
      </c>
    </row>
    <row r="262" spans="17:20">
      <c r="Q262">
        <v>640</v>
      </c>
      <c r="R262">
        <v>223</v>
      </c>
      <c r="S262">
        <v>0</v>
      </c>
      <c r="T262">
        <v>7</v>
      </c>
    </row>
    <row r="263" spans="17:20">
      <c r="Q263">
        <v>641</v>
      </c>
      <c r="R263">
        <v>219</v>
      </c>
      <c r="S263">
        <v>0</v>
      </c>
      <c r="T263">
        <v>9</v>
      </c>
    </row>
    <row r="264" spans="17:20">
      <c r="Q264">
        <v>642</v>
      </c>
      <c r="R264">
        <v>215</v>
      </c>
      <c r="S264">
        <v>0</v>
      </c>
      <c r="T264">
        <v>11</v>
      </c>
    </row>
    <row r="265" spans="17:20">
      <c r="Q265">
        <v>643</v>
      </c>
      <c r="R265">
        <v>212</v>
      </c>
      <c r="S265">
        <v>0</v>
      </c>
      <c r="T265">
        <v>12</v>
      </c>
    </row>
    <row r="266" spans="17:20">
      <c r="Q266">
        <v>644</v>
      </c>
      <c r="R266">
        <v>207</v>
      </c>
      <c r="S266">
        <v>0</v>
      </c>
      <c r="T266">
        <v>12</v>
      </c>
    </row>
    <row r="267" spans="17:20">
      <c r="Q267">
        <v>645</v>
      </c>
      <c r="R267">
        <v>202</v>
      </c>
      <c r="S267">
        <v>0</v>
      </c>
      <c r="T267">
        <v>14</v>
      </c>
    </row>
    <row r="268" spans="17:20">
      <c r="Q268">
        <v>646</v>
      </c>
      <c r="R268">
        <v>199</v>
      </c>
      <c r="S268">
        <v>0</v>
      </c>
      <c r="T268">
        <v>14</v>
      </c>
    </row>
    <row r="269" spans="17:20">
      <c r="Q269">
        <v>647</v>
      </c>
      <c r="R269">
        <v>193</v>
      </c>
      <c r="S269">
        <v>0</v>
      </c>
      <c r="T269">
        <v>15</v>
      </c>
    </row>
    <row r="270" spans="17:20">
      <c r="Q270">
        <v>648</v>
      </c>
      <c r="R270">
        <v>190</v>
      </c>
      <c r="S270">
        <v>0</v>
      </c>
      <c r="T270">
        <v>15</v>
      </c>
    </row>
    <row r="271" spans="17:20">
      <c r="Q271">
        <v>649</v>
      </c>
      <c r="R271">
        <v>185</v>
      </c>
      <c r="S271">
        <v>0</v>
      </c>
      <c r="T271">
        <v>17</v>
      </c>
    </row>
    <row r="272" spans="17:20">
      <c r="Q272">
        <v>650</v>
      </c>
      <c r="R272">
        <v>182</v>
      </c>
      <c r="S272">
        <v>0</v>
      </c>
      <c r="T272">
        <v>17</v>
      </c>
    </row>
    <row r="273" spans="17:20">
      <c r="Q273">
        <v>651</v>
      </c>
      <c r="R273">
        <v>178</v>
      </c>
      <c r="S273">
        <v>0</v>
      </c>
      <c r="T273">
        <v>17</v>
      </c>
    </row>
    <row r="274" spans="17:20">
      <c r="Q274">
        <v>652</v>
      </c>
      <c r="R274">
        <v>175</v>
      </c>
      <c r="S274">
        <v>0</v>
      </c>
      <c r="T274">
        <v>17</v>
      </c>
    </row>
    <row r="275" spans="17:20">
      <c r="Q275">
        <v>653</v>
      </c>
      <c r="R275">
        <v>171</v>
      </c>
      <c r="S275">
        <v>0</v>
      </c>
      <c r="T275">
        <v>17</v>
      </c>
    </row>
    <row r="276" spans="17:20">
      <c r="Q276">
        <v>654</v>
      </c>
      <c r="R276">
        <v>165</v>
      </c>
      <c r="S276">
        <v>0</v>
      </c>
      <c r="T276">
        <v>17</v>
      </c>
    </row>
    <row r="277" spans="17:20">
      <c r="Q277">
        <v>655</v>
      </c>
      <c r="R277">
        <v>163</v>
      </c>
      <c r="S277">
        <v>0</v>
      </c>
      <c r="T277">
        <v>19</v>
      </c>
    </row>
    <row r="278" spans="17:20">
      <c r="Q278">
        <v>656</v>
      </c>
      <c r="R278">
        <v>159</v>
      </c>
      <c r="S278">
        <v>0</v>
      </c>
      <c r="T278">
        <v>19</v>
      </c>
    </row>
    <row r="279" spans="17:20">
      <c r="Q279">
        <v>657</v>
      </c>
      <c r="R279">
        <v>156</v>
      </c>
      <c r="S279">
        <v>0</v>
      </c>
      <c r="T279">
        <v>19</v>
      </c>
    </row>
    <row r="280" spans="17:20">
      <c r="Q280">
        <v>658</v>
      </c>
      <c r="R280">
        <v>154</v>
      </c>
      <c r="S280">
        <v>0</v>
      </c>
      <c r="T280">
        <v>20</v>
      </c>
    </row>
    <row r="281" spans="17:20">
      <c r="Q281">
        <v>659</v>
      </c>
      <c r="R281">
        <v>149</v>
      </c>
      <c r="S281">
        <v>0</v>
      </c>
      <c r="T281">
        <v>19</v>
      </c>
    </row>
    <row r="282" spans="17:20">
      <c r="Q282">
        <v>660</v>
      </c>
      <c r="R282">
        <v>147</v>
      </c>
      <c r="S282">
        <v>0</v>
      </c>
      <c r="T282">
        <v>20</v>
      </c>
    </row>
    <row r="283" spans="17:20">
      <c r="Q283">
        <v>661</v>
      </c>
      <c r="R283">
        <v>142</v>
      </c>
      <c r="S283">
        <v>0</v>
      </c>
      <c r="T283">
        <v>20</v>
      </c>
    </row>
    <row r="284" spans="17:20">
      <c r="Q284">
        <v>662</v>
      </c>
      <c r="R284">
        <v>140</v>
      </c>
      <c r="S284">
        <v>0</v>
      </c>
      <c r="T284">
        <v>20</v>
      </c>
    </row>
    <row r="285" spans="17:20">
      <c r="Q285">
        <v>663</v>
      </c>
      <c r="R285">
        <v>136</v>
      </c>
      <c r="S285">
        <v>0</v>
      </c>
      <c r="T285">
        <v>20</v>
      </c>
    </row>
    <row r="286" spans="17:20">
      <c r="Q286">
        <v>664</v>
      </c>
      <c r="R286">
        <v>132</v>
      </c>
      <c r="S286">
        <v>0</v>
      </c>
      <c r="T286">
        <v>20</v>
      </c>
    </row>
    <row r="287" spans="17:20">
      <c r="Q287">
        <v>665</v>
      </c>
      <c r="R287">
        <v>129</v>
      </c>
      <c r="S287">
        <v>0</v>
      </c>
      <c r="T287">
        <v>20</v>
      </c>
    </row>
    <row r="288" spans="17:20">
      <c r="Q288">
        <v>666</v>
      </c>
      <c r="R288">
        <v>127</v>
      </c>
      <c r="S288">
        <v>0</v>
      </c>
      <c r="T288">
        <v>20</v>
      </c>
    </row>
    <row r="289" spans="17:20">
      <c r="Q289">
        <v>667</v>
      </c>
      <c r="R289">
        <v>124</v>
      </c>
      <c r="S289">
        <v>0</v>
      </c>
      <c r="T289">
        <v>20</v>
      </c>
    </row>
    <row r="290" spans="17:20">
      <c r="Q290">
        <v>668</v>
      </c>
      <c r="R290">
        <v>120</v>
      </c>
      <c r="S290">
        <v>0</v>
      </c>
      <c r="T290">
        <v>20</v>
      </c>
    </row>
    <row r="291" spans="17:20">
      <c r="Q291">
        <v>669</v>
      </c>
      <c r="R291">
        <v>118</v>
      </c>
      <c r="S291">
        <v>0</v>
      </c>
      <c r="T291">
        <v>20</v>
      </c>
    </row>
    <row r="292" spans="17:20">
      <c r="Q292">
        <v>670</v>
      </c>
      <c r="R292">
        <v>114</v>
      </c>
      <c r="S292">
        <v>0</v>
      </c>
      <c r="T292">
        <v>20</v>
      </c>
    </row>
    <row r="293" spans="17:20">
      <c r="Q293">
        <v>671</v>
      </c>
      <c r="R293">
        <v>112</v>
      </c>
      <c r="S293">
        <v>0</v>
      </c>
      <c r="T293">
        <v>20</v>
      </c>
    </row>
    <row r="294" spans="17:20">
      <c r="Q294">
        <v>672</v>
      </c>
      <c r="R294">
        <v>107</v>
      </c>
      <c r="S294">
        <v>0</v>
      </c>
      <c r="T294">
        <v>20</v>
      </c>
    </row>
    <row r="295" spans="17:20">
      <c r="Q295">
        <v>673</v>
      </c>
      <c r="R295">
        <v>105</v>
      </c>
      <c r="S295">
        <v>0</v>
      </c>
      <c r="T295">
        <v>20</v>
      </c>
    </row>
    <row r="296" spans="17:20">
      <c r="Q296">
        <v>674</v>
      </c>
      <c r="R296">
        <v>103</v>
      </c>
      <c r="S296">
        <v>0</v>
      </c>
      <c r="T296">
        <v>20</v>
      </c>
    </row>
    <row r="297" spans="17:20">
      <c r="Q297">
        <v>675</v>
      </c>
      <c r="R297">
        <v>99</v>
      </c>
      <c r="S297">
        <v>0</v>
      </c>
      <c r="T297">
        <v>20</v>
      </c>
    </row>
    <row r="298" spans="17:20">
      <c r="Q298">
        <v>676</v>
      </c>
      <c r="R298">
        <v>98</v>
      </c>
      <c r="S298">
        <v>0</v>
      </c>
      <c r="T298">
        <v>20</v>
      </c>
    </row>
    <row r="299" spans="17:20">
      <c r="Q299">
        <v>677</v>
      </c>
      <c r="R299">
        <v>96</v>
      </c>
      <c r="S299">
        <v>0</v>
      </c>
      <c r="T299">
        <v>20</v>
      </c>
    </row>
    <row r="300" spans="17:20">
      <c r="Q300">
        <v>678</v>
      </c>
      <c r="R300">
        <v>91</v>
      </c>
      <c r="S300">
        <v>0</v>
      </c>
      <c r="T300">
        <v>19</v>
      </c>
    </row>
    <row r="301" spans="17:20">
      <c r="Q301">
        <v>679</v>
      </c>
      <c r="R301">
        <v>90</v>
      </c>
      <c r="S301">
        <v>0</v>
      </c>
      <c r="T301">
        <v>19</v>
      </c>
    </row>
    <row r="302" spans="17:20">
      <c r="Q302">
        <v>680</v>
      </c>
      <c r="R302">
        <v>86</v>
      </c>
      <c r="S302">
        <v>0</v>
      </c>
      <c r="T302">
        <v>19</v>
      </c>
    </row>
    <row r="303" spans="17:20">
      <c r="Q303">
        <v>681</v>
      </c>
      <c r="R303">
        <v>83</v>
      </c>
      <c r="S303">
        <v>0</v>
      </c>
      <c r="T303">
        <v>19</v>
      </c>
    </row>
    <row r="304" spans="17:20">
      <c r="Q304">
        <v>682</v>
      </c>
      <c r="R304">
        <v>82</v>
      </c>
      <c r="S304">
        <v>0</v>
      </c>
      <c r="T304">
        <v>19</v>
      </c>
    </row>
    <row r="305" spans="17:20">
      <c r="Q305">
        <v>683</v>
      </c>
      <c r="R305">
        <v>79</v>
      </c>
      <c r="S305">
        <v>0</v>
      </c>
      <c r="T305">
        <v>19</v>
      </c>
    </row>
    <row r="306" spans="17:20">
      <c r="Q306">
        <v>684</v>
      </c>
      <c r="R306">
        <v>76</v>
      </c>
      <c r="S306">
        <v>0</v>
      </c>
      <c r="T306">
        <v>17</v>
      </c>
    </row>
    <row r="307" spans="17:20">
      <c r="Q307">
        <v>685</v>
      </c>
      <c r="R307">
        <v>74</v>
      </c>
      <c r="S307">
        <v>0</v>
      </c>
      <c r="T307">
        <v>19</v>
      </c>
    </row>
    <row r="308" spans="17:20">
      <c r="Q308">
        <v>686</v>
      </c>
      <c r="R308">
        <v>70</v>
      </c>
      <c r="S308">
        <v>0</v>
      </c>
      <c r="T308">
        <v>17</v>
      </c>
    </row>
    <row r="309" spans="17:20">
      <c r="Q309">
        <v>687</v>
      </c>
      <c r="R309">
        <v>68</v>
      </c>
      <c r="S309">
        <v>0</v>
      </c>
      <c r="T309">
        <v>17</v>
      </c>
    </row>
    <row r="310" spans="17:20">
      <c r="Q310">
        <v>688</v>
      </c>
      <c r="R310">
        <v>66</v>
      </c>
      <c r="S310">
        <v>0</v>
      </c>
      <c r="T310">
        <v>17</v>
      </c>
    </row>
    <row r="311" spans="17:20">
      <c r="Q311">
        <v>689</v>
      </c>
      <c r="R311">
        <v>63</v>
      </c>
      <c r="S311">
        <v>0</v>
      </c>
      <c r="T311">
        <v>17</v>
      </c>
    </row>
    <row r="312" spans="17:20">
      <c r="Q312">
        <v>690</v>
      </c>
      <c r="R312">
        <v>61</v>
      </c>
      <c r="S312">
        <v>0</v>
      </c>
      <c r="T312">
        <v>15</v>
      </c>
    </row>
    <row r="313" spans="17:20">
      <c r="Q313">
        <v>691</v>
      </c>
      <c r="R313">
        <v>59</v>
      </c>
      <c r="S313">
        <v>0</v>
      </c>
      <c r="T313">
        <v>14</v>
      </c>
    </row>
    <row r="314" spans="17:20">
      <c r="Q314">
        <v>692</v>
      </c>
      <c r="R314">
        <v>56</v>
      </c>
      <c r="S314">
        <v>0</v>
      </c>
      <c r="T314">
        <v>14</v>
      </c>
    </row>
    <row r="315" spans="17:20">
      <c r="Q315">
        <v>693</v>
      </c>
      <c r="R315">
        <v>54</v>
      </c>
      <c r="S315">
        <v>0</v>
      </c>
      <c r="T315">
        <v>12</v>
      </c>
    </row>
    <row r="316" spans="17:20">
      <c r="Q316">
        <v>694</v>
      </c>
      <c r="R316">
        <v>53</v>
      </c>
      <c r="S316">
        <v>0</v>
      </c>
      <c r="T316">
        <v>12</v>
      </c>
    </row>
    <row r="317" spans="17:20">
      <c r="Q317">
        <v>695</v>
      </c>
      <c r="R317">
        <v>52</v>
      </c>
      <c r="S317">
        <v>0</v>
      </c>
      <c r="T317">
        <v>12</v>
      </c>
    </row>
    <row r="318" spans="17:20">
      <c r="Q318">
        <v>696</v>
      </c>
      <c r="R318">
        <v>49</v>
      </c>
      <c r="S318">
        <v>0</v>
      </c>
      <c r="T318">
        <v>11</v>
      </c>
    </row>
    <row r="319" spans="17:20">
      <c r="Q319">
        <v>697</v>
      </c>
      <c r="R319">
        <v>47</v>
      </c>
      <c r="S319">
        <v>0</v>
      </c>
      <c r="T319">
        <v>9</v>
      </c>
    </row>
    <row r="320" spans="17:20">
      <c r="Q320">
        <v>698</v>
      </c>
      <c r="R320">
        <v>46</v>
      </c>
      <c r="S320">
        <v>0</v>
      </c>
      <c r="T320">
        <v>9</v>
      </c>
    </row>
    <row r="321" spans="17:20">
      <c r="Q321">
        <v>699</v>
      </c>
      <c r="R321">
        <v>44</v>
      </c>
      <c r="S321">
        <v>0</v>
      </c>
      <c r="T321">
        <v>7</v>
      </c>
    </row>
    <row r="322" spans="17:20">
      <c r="Q322">
        <v>700</v>
      </c>
      <c r="R322">
        <v>42</v>
      </c>
      <c r="S322">
        <v>0</v>
      </c>
      <c r="T322">
        <v>7</v>
      </c>
    </row>
    <row r="323" spans="17:20">
      <c r="Q323">
        <v>701</v>
      </c>
      <c r="R323">
        <v>40</v>
      </c>
      <c r="S323">
        <v>0</v>
      </c>
      <c r="T323">
        <v>6</v>
      </c>
    </row>
    <row r="324" spans="17:20">
      <c r="Q324">
        <v>702</v>
      </c>
      <c r="R324">
        <v>40</v>
      </c>
      <c r="S324">
        <v>0</v>
      </c>
      <c r="T324">
        <v>6</v>
      </c>
    </row>
    <row r="325" spans="17:20">
      <c r="Q325">
        <v>703</v>
      </c>
      <c r="R325">
        <v>38</v>
      </c>
      <c r="S325">
        <v>0</v>
      </c>
      <c r="T325">
        <v>6</v>
      </c>
    </row>
    <row r="326" spans="17:20">
      <c r="Q326">
        <v>704</v>
      </c>
      <c r="R326">
        <v>37</v>
      </c>
      <c r="S326">
        <v>0</v>
      </c>
      <c r="T326">
        <v>6</v>
      </c>
    </row>
    <row r="327" spans="17:20">
      <c r="Q327">
        <v>705</v>
      </c>
      <c r="R327">
        <v>35</v>
      </c>
      <c r="S327">
        <v>0</v>
      </c>
      <c r="T327">
        <v>4</v>
      </c>
    </row>
    <row r="328" spans="17:20">
      <c r="Q328">
        <v>706</v>
      </c>
      <c r="R328">
        <v>33</v>
      </c>
      <c r="S328">
        <v>0</v>
      </c>
      <c r="T328">
        <v>4</v>
      </c>
    </row>
    <row r="329" spans="17:20">
      <c r="Q329">
        <v>707</v>
      </c>
      <c r="R329">
        <v>32</v>
      </c>
      <c r="S329">
        <v>0</v>
      </c>
      <c r="T329">
        <v>4</v>
      </c>
    </row>
    <row r="330" spans="17:20">
      <c r="Q330">
        <v>708</v>
      </c>
      <c r="R330">
        <v>32</v>
      </c>
      <c r="S330">
        <v>0</v>
      </c>
      <c r="T330">
        <v>4</v>
      </c>
    </row>
    <row r="331" spans="17:20">
      <c r="Q331">
        <v>709</v>
      </c>
      <c r="R331">
        <v>31</v>
      </c>
      <c r="S331">
        <v>0</v>
      </c>
      <c r="T331">
        <v>4</v>
      </c>
    </row>
    <row r="332" spans="17:20">
      <c r="Q332">
        <v>710</v>
      </c>
      <c r="R332">
        <v>30</v>
      </c>
      <c r="S332">
        <v>0</v>
      </c>
      <c r="T332">
        <v>4</v>
      </c>
    </row>
    <row r="333" spans="17:20">
      <c r="Q333">
        <v>711</v>
      </c>
      <c r="R333">
        <v>27</v>
      </c>
      <c r="S333">
        <v>0</v>
      </c>
      <c r="T333">
        <v>4</v>
      </c>
    </row>
    <row r="334" spans="17:20">
      <c r="Q334">
        <v>712</v>
      </c>
      <c r="R334">
        <v>26</v>
      </c>
      <c r="S334">
        <v>0</v>
      </c>
      <c r="T334">
        <v>3</v>
      </c>
    </row>
    <row r="335" spans="17:20">
      <c r="Q335">
        <v>713</v>
      </c>
      <c r="R335">
        <v>25</v>
      </c>
      <c r="S335">
        <v>0</v>
      </c>
      <c r="T335">
        <v>3</v>
      </c>
    </row>
    <row r="336" spans="17:20">
      <c r="Q336">
        <v>714</v>
      </c>
      <c r="R336">
        <v>23</v>
      </c>
      <c r="S336">
        <v>0</v>
      </c>
      <c r="T336">
        <v>3</v>
      </c>
    </row>
    <row r="337" spans="17:20">
      <c r="Q337">
        <v>715</v>
      </c>
      <c r="R337">
        <v>22</v>
      </c>
      <c r="S337">
        <v>0</v>
      </c>
      <c r="T337">
        <v>3</v>
      </c>
    </row>
    <row r="338" spans="17:20">
      <c r="Q338">
        <v>716</v>
      </c>
      <c r="R338">
        <v>20</v>
      </c>
      <c r="S338">
        <v>0</v>
      </c>
      <c r="T338">
        <v>2</v>
      </c>
    </row>
    <row r="339" spans="17:20">
      <c r="Q339">
        <v>717</v>
      </c>
      <c r="R339">
        <v>20</v>
      </c>
      <c r="S339">
        <v>0</v>
      </c>
      <c r="T339">
        <v>2</v>
      </c>
    </row>
    <row r="340" spans="17:20">
      <c r="Q340">
        <v>718</v>
      </c>
      <c r="R340">
        <v>19</v>
      </c>
      <c r="S340">
        <v>0</v>
      </c>
      <c r="T340">
        <v>2</v>
      </c>
    </row>
    <row r="341" spans="17:20">
      <c r="Q341">
        <v>719</v>
      </c>
      <c r="R341">
        <v>17</v>
      </c>
      <c r="S341">
        <v>0</v>
      </c>
      <c r="T341">
        <v>2</v>
      </c>
    </row>
    <row r="342" spans="17:20">
      <c r="Q342">
        <v>720</v>
      </c>
      <c r="R342">
        <v>15</v>
      </c>
      <c r="S342">
        <v>0</v>
      </c>
      <c r="T342">
        <v>2</v>
      </c>
    </row>
    <row r="343" spans="17:20">
      <c r="Q343">
        <v>721</v>
      </c>
      <c r="R343">
        <v>15</v>
      </c>
      <c r="S343">
        <v>0</v>
      </c>
      <c r="T343">
        <v>0</v>
      </c>
    </row>
    <row r="344" spans="17:20">
      <c r="Q344">
        <v>722</v>
      </c>
      <c r="R344">
        <v>14</v>
      </c>
      <c r="S344">
        <v>0</v>
      </c>
      <c r="T344">
        <v>0</v>
      </c>
    </row>
    <row r="345" spans="17:20">
      <c r="Q345">
        <v>723</v>
      </c>
      <c r="R345">
        <v>14</v>
      </c>
      <c r="S345">
        <v>0</v>
      </c>
      <c r="T345">
        <v>0</v>
      </c>
    </row>
    <row r="346" spans="17:20">
      <c r="Q346">
        <v>724</v>
      </c>
      <c r="R346">
        <v>14</v>
      </c>
      <c r="S346">
        <v>0</v>
      </c>
      <c r="T346">
        <v>0</v>
      </c>
    </row>
    <row r="347" spans="17:20">
      <c r="Q347">
        <v>725</v>
      </c>
      <c r="R347">
        <v>12</v>
      </c>
      <c r="S347">
        <v>0</v>
      </c>
      <c r="T347">
        <v>0</v>
      </c>
    </row>
    <row r="348" spans="17:20">
      <c r="Q348">
        <v>726</v>
      </c>
      <c r="R348">
        <v>12</v>
      </c>
      <c r="S348">
        <v>0</v>
      </c>
      <c r="T348">
        <v>0</v>
      </c>
    </row>
    <row r="349" spans="17:20">
      <c r="Q349">
        <v>727</v>
      </c>
      <c r="R349">
        <v>12</v>
      </c>
      <c r="S349">
        <v>0</v>
      </c>
      <c r="T349">
        <v>0</v>
      </c>
    </row>
    <row r="350" spans="17:20">
      <c r="Q350">
        <v>728</v>
      </c>
      <c r="R350">
        <v>11</v>
      </c>
      <c r="S350">
        <v>0</v>
      </c>
      <c r="T350">
        <v>0</v>
      </c>
    </row>
    <row r="351" spans="17:20">
      <c r="Q351">
        <v>729</v>
      </c>
      <c r="R351">
        <v>9</v>
      </c>
      <c r="S351">
        <v>0</v>
      </c>
      <c r="T351">
        <v>0</v>
      </c>
    </row>
    <row r="352" spans="17:20">
      <c r="Q352">
        <v>730</v>
      </c>
      <c r="R352">
        <v>9</v>
      </c>
      <c r="S352">
        <v>0</v>
      </c>
      <c r="T352">
        <v>0</v>
      </c>
    </row>
    <row r="353" spans="17:20">
      <c r="Q353">
        <v>731</v>
      </c>
      <c r="R353">
        <v>9</v>
      </c>
      <c r="S353">
        <v>0</v>
      </c>
      <c r="T353">
        <v>0</v>
      </c>
    </row>
    <row r="354" spans="17:20">
      <c r="Q354">
        <v>732</v>
      </c>
      <c r="R354">
        <v>9</v>
      </c>
      <c r="S354">
        <v>0</v>
      </c>
      <c r="T354">
        <v>0</v>
      </c>
    </row>
    <row r="355" spans="17:20">
      <c r="Q355">
        <v>733</v>
      </c>
      <c r="R355">
        <v>7</v>
      </c>
      <c r="S355">
        <v>0</v>
      </c>
      <c r="T355">
        <v>0</v>
      </c>
    </row>
    <row r="356" spans="17:20">
      <c r="Q356">
        <v>734</v>
      </c>
      <c r="R356">
        <v>6</v>
      </c>
      <c r="S356">
        <v>0</v>
      </c>
      <c r="T356">
        <v>0</v>
      </c>
    </row>
    <row r="357" spans="17:20">
      <c r="Q357">
        <v>735</v>
      </c>
      <c r="R357">
        <v>6</v>
      </c>
      <c r="S357">
        <v>0</v>
      </c>
      <c r="T357">
        <v>0</v>
      </c>
    </row>
    <row r="358" spans="17:20">
      <c r="Q358">
        <v>736</v>
      </c>
      <c r="R358">
        <v>6</v>
      </c>
      <c r="S358">
        <v>0</v>
      </c>
      <c r="T358">
        <v>0</v>
      </c>
    </row>
    <row r="359" spans="17:20">
      <c r="Q359">
        <v>737</v>
      </c>
      <c r="R359">
        <v>6</v>
      </c>
      <c r="S359">
        <v>0</v>
      </c>
      <c r="T359">
        <v>0</v>
      </c>
    </row>
    <row r="360" spans="17:20">
      <c r="Q360">
        <v>738</v>
      </c>
      <c r="R360">
        <v>6</v>
      </c>
      <c r="S360">
        <v>0</v>
      </c>
      <c r="T360">
        <v>0</v>
      </c>
    </row>
    <row r="361" spans="17:20">
      <c r="Q361">
        <v>739</v>
      </c>
      <c r="R361">
        <v>4</v>
      </c>
      <c r="S361">
        <v>0</v>
      </c>
      <c r="T361">
        <v>0</v>
      </c>
    </row>
    <row r="362" spans="17:20">
      <c r="Q362">
        <v>740</v>
      </c>
      <c r="R362">
        <v>4</v>
      </c>
      <c r="S362">
        <v>0</v>
      </c>
      <c r="T362">
        <v>0</v>
      </c>
    </row>
    <row r="363" spans="17:20">
      <c r="Q363">
        <v>741</v>
      </c>
      <c r="R363">
        <v>4</v>
      </c>
      <c r="S363">
        <v>0</v>
      </c>
      <c r="T363">
        <v>0</v>
      </c>
    </row>
    <row r="364" spans="17:20">
      <c r="Q364">
        <v>742</v>
      </c>
      <c r="R364">
        <v>4</v>
      </c>
      <c r="S364">
        <v>0</v>
      </c>
      <c r="T364">
        <v>0</v>
      </c>
    </row>
    <row r="365" spans="17:20">
      <c r="Q365">
        <v>743</v>
      </c>
      <c r="R365">
        <v>4</v>
      </c>
      <c r="S365">
        <v>0</v>
      </c>
      <c r="T365">
        <v>0</v>
      </c>
    </row>
    <row r="366" spans="17:20">
      <c r="Q366">
        <v>744</v>
      </c>
      <c r="R366">
        <v>4</v>
      </c>
      <c r="S366">
        <v>0</v>
      </c>
      <c r="T366">
        <v>0</v>
      </c>
    </row>
    <row r="367" spans="17:20">
      <c r="Q367">
        <v>745</v>
      </c>
      <c r="R367">
        <v>3</v>
      </c>
      <c r="S367">
        <v>0</v>
      </c>
      <c r="T367">
        <v>0</v>
      </c>
    </row>
    <row r="368" spans="17:20">
      <c r="Q368">
        <v>746</v>
      </c>
      <c r="R368">
        <v>3</v>
      </c>
      <c r="S368">
        <v>0</v>
      </c>
      <c r="T368">
        <v>0</v>
      </c>
    </row>
    <row r="369" spans="17:20">
      <c r="Q369">
        <v>747</v>
      </c>
      <c r="R369">
        <v>3</v>
      </c>
      <c r="S369">
        <v>0</v>
      </c>
      <c r="T369">
        <v>0</v>
      </c>
    </row>
    <row r="370" spans="17:20">
      <c r="Q370">
        <v>748</v>
      </c>
      <c r="R370">
        <v>3</v>
      </c>
      <c r="S370">
        <v>0</v>
      </c>
      <c r="T370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D700_Raw</vt:lpstr>
      <vt:lpstr>CC_Spectral_Reflectance</vt:lpstr>
      <vt:lpstr>rgb_ColorMatch</vt:lpstr>
      <vt:lpstr>Illuminants</vt:lpstr>
      <vt:lpstr>D Illm Vectors</vt:lpstr>
      <vt:lpstr>Led Data</vt:lpstr>
      <vt:lpstr>Wavelength sRGB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Dolese</dc:creator>
  <cp:lastModifiedBy>John Dolese</cp:lastModifiedBy>
  <dcterms:created xsi:type="dcterms:W3CDTF">2016-01-24T18:35:47Z</dcterms:created>
  <dcterms:modified xsi:type="dcterms:W3CDTF">2016-03-23T01:49:01Z</dcterms:modified>
</cp:coreProperties>
</file>